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lencoe\company\Customer Files and Rate Profiles\"/>
    </mc:Choice>
  </mc:AlternateContent>
  <xr:revisionPtr revIDLastSave="0" documentId="13_ncr:1_{C2D3FFBB-48A9-4FFB-A026-02D02373EB6D}" xr6:coauthVersionLast="46" xr6:coauthVersionMax="46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schedule weeks" sheetId="6" state="hidden" r:id="rId1"/>
    <sheet name="UK - US &amp; US - UK" sheetId="10" r:id="rId2"/>
    <sheet name="HK to UK &amp; US" sheetId="8" r:id="rId3"/>
    <sheet name="HK to US Destination Consols" sheetId="9" r:id="rId4"/>
    <sheet name="UK to US Destination Consols" sheetId="2" r:id="rId5"/>
  </sheets>
  <definedNames>
    <definedName name="BI">'schedule weeks'!$C$2:$C$18</definedName>
    <definedName name="BTPS">'schedule weeks'!$G$2:$G$10</definedName>
    <definedName name="CDC">'schedule weeks'!$E$2:$E$18</definedName>
    <definedName name="HK">'schedule weeks'!$K$2:$K$43</definedName>
    <definedName name="HKUS">'schedule weeks'!$Q$2:$Q$40</definedName>
    <definedName name="NBN">'schedule weeks'!$A$2:$A$17</definedName>
    <definedName name="Thurs">'schedule weeks'!$O$2:$O$38</definedName>
    <definedName name="USA">'schedule weeks'!$I$2:$I$36</definedName>
    <definedName name="Weds">'schedule weeks'!$M$2:$M$38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0" l="1"/>
  <c r="C10" i="10" s="1"/>
  <c r="C11" i="10" s="1"/>
  <c r="C17" i="2"/>
  <c r="C18" i="2" s="1"/>
  <c r="C19" i="2" s="1"/>
  <c r="C20" i="2" s="1"/>
  <c r="C21" i="2" s="1"/>
  <c r="C26" i="2"/>
  <c r="C27" i="2" s="1"/>
  <c r="C28" i="2" s="1"/>
  <c r="C29" i="2" s="1"/>
  <c r="C36" i="2"/>
  <c r="C37" i="2" s="1"/>
  <c r="C38" i="2" s="1"/>
  <c r="C39" i="2" s="1"/>
  <c r="C40" i="2" s="1"/>
  <c r="C7" i="2"/>
  <c r="C8" i="2" s="1"/>
  <c r="C9" i="2" s="1"/>
  <c r="C10" i="2" s="1"/>
  <c r="C11" i="2" s="1"/>
  <c r="C46" i="2"/>
  <c r="C47" i="2" s="1"/>
  <c r="C48" i="2" s="1"/>
  <c r="C49" i="2" s="1"/>
  <c r="C50" i="2" s="1"/>
  <c r="C29" i="10" l="1"/>
  <c r="C30" i="10" s="1"/>
  <c r="I3" i="6"/>
  <c r="I4" i="6" s="1"/>
  <c r="I5" i="6" s="1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O3" i="6"/>
  <c r="O4" i="6" s="1"/>
  <c r="O5" i="6" s="1"/>
  <c r="O6" i="6" s="1"/>
  <c r="O7" i="6" s="1"/>
  <c r="O8" i="6" s="1"/>
  <c r="O9" i="6" s="1"/>
  <c r="O10" i="6" s="1"/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Q3" i="6"/>
  <c r="Q4" i="6" s="1"/>
  <c r="Q5" i="6" s="1"/>
  <c r="Q6" i="6" s="1"/>
  <c r="Q7" i="6" s="1"/>
  <c r="Q8" i="6" s="1"/>
  <c r="Q9" i="6" s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Q34" i="6" s="1"/>
  <c r="Q35" i="6" s="1"/>
  <c r="Q36" i="6" s="1"/>
  <c r="Q37" i="6" s="1"/>
  <c r="Q38" i="6" s="1"/>
  <c r="Q39" i="6" s="1"/>
  <c r="Q40" i="6" s="1"/>
  <c r="Q41" i="6" s="1"/>
  <c r="Q42" i="6" s="1"/>
  <c r="Q43" i="6" s="1"/>
  <c r="Q44" i="6" s="1"/>
  <c r="Q45" i="6" s="1"/>
  <c r="Q46" i="6" s="1"/>
  <c r="Q47" i="6" s="1"/>
  <c r="Q48" i="6" s="1"/>
  <c r="Q49" i="6" s="1"/>
  <c r="Q50" i="6" s="1"/>
  <c r="Q51" i="6" s="1"/>
  <c r="Q52" i="6" s="1"/>
  <c r="Q53" i="6" s="1"/>
  <c r="Q54" i="6" s="1"/>
  <c r="C56" i="2" l="1"/>
  <c r="C56" i="9" l="1"/>
  <c r="C57" i="9" s="1"/>
  <c r="C58" i="9" s="1"/>
  <c r="C59" i="9" s="1"/>
  <c r="C61" i="9" s="1"/>
  <c r="C46" i="9"/>
  <c r="C47" i="9" s="1"/>
  <c r="C48" i="9" s="1"/>
  <c r="C49" i="9" s="1"/>
  <c r="C50" i="9" s="1"/>
  <c r="C36" i="9"/>
  <c r="C37" i="9"/>
  <c r="C38" i="9" s="1"/>
  <c r="C39" i="9" s="1"/>
  <c r="C40" i="9" s="1"/>
  <c r="C26" i="9"/>
  <c r="C27" i="9" s="1"/>
  <c r="C28" i="9" s="1"/>
  <c r="C29" i="9" s="1"/>
  <c r="C30" i="9" s="1"/>
  <c r="C17" i="9"/>
  <c r="C18" i="9" s="1"/>
  <c r="C19" i="9" s="1"/>
  <c r="C20" i="9" s="1"/>
  <c r="C21" i="9" s="1"/>
  <c r="C7" i="9"/>
  <c r="C8" i="9" s="1"/>
  <c r="C9" i="9" s="1"/>
  <c r="C10" i="9" s="1"/>
  <c r="C11" i="9" s="1"/>
  <c r="C12" i="10"/>
  <c r="C27" i="8"/>
  <c r="C28" i="8" s="1"/>
  <c r="C29" i="8" s="1"/>
  <c r="C30" i="8" s="1"/>
  <c r="C31" i="8" s="1"/>
  <c r="C31" i="10"/>
  <c r="C32" i="10" s="1"/>
  <c r="C33" i="10" s="1"/>
  <c r="C9" i="8"/>
  <c r="K3" i="6"/>
  <c r="K4" i="6" s="1"/>
  <c r="K5" i="6" s="1"/>
  <c r="K6" i="6" s="1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C30" i="2"/>
  <c r="C57" i="2"/>
  <c r="C58" i="2" s="1"/>
  <c r="C59" i="2" s="1"/>
  <c r="C61" i="2" s="1"/>
  <c r="O11" i="6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O53" i="6" s="1"/>
  <c r="O54" i="6" s="1"/>
  <c r="M3" i="6"/>
  <c r="M4" i="6" s="1"/>
  <c r="M5" i="6" s="1"/>
  <c r="M6" i="6" s="1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I54" i="6"/>
  <c r="G3" i="6"/>
  <c r="G4" i="6" s="1"/>
  <c r="C3" i="6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C15" i="10" l="1"/>
  <c r="C16" i="10"/>
  <c r="E3" i="6"/>
  <c r="E4" i="6" s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G5" i="6"/>
  <c r="G6" i="6" s="1"/>
  <c r="G7" i="6" s="1"/>
  <c r="C10" i="8"/>
  <c r="C11" i="8" s="1"/>
  <c r="C12" i="8" s="1"/>
  <c r="C14" i="10"/>
  <c r="G8" i="6" l="1"/>
  <c r="G9" i="6" s="1"/>
  <c r="G10" i="6" s="1"/>
  <c r="G11" i="6" s="1"/>
  <c r="G12" i="6" s="1"/>
  <c r="G13" i="6" s="1"/>
  <c r="G14" i="6" s="1"/>
  <c r="C16" i="8"/>
  <c r="C15" i="8"/>
  <c r="C14" i="8"/>
</calcChain>
</file>

<file path=xl/sharedStrings.xml><?xml version="1.0" encoding="utf-8"?>
<sst xmlns="http://schemas.openxmlformats.org/spreadsheetml/2006/main" count="277" uniqueCount="78">
  <si>
    <t>NBN</t>
  </si>
  <si>
    <t>BI</t>
  </si>
  <si>
    <t>CDC</t>
  </si>
  <si>
    <t>BTPS</t>
  </si>
  <si>
    <t>US CONSOL</t>
  </si>
  <si>
    <t>HK Import</t>
  </si>
  <si>
    <t>MY</t>
  </si>
  <si>
    <t>Chicago Imp</t>
  </si>
  <si>
    <t>UK to USA - Consolidation Schedule</t>
  </si>
  <si>
    <t>Day</t>
  </si>
  <si>
    <t xml:space="preserve">Date Selector  </t>
  </si>
  <si>
    <t>Closing at Magnum:</t>
  </si>
  <si>
    <t>Tuesday 12pm</t>
  </si>
  <si>
    <t>Container Loading:</t>
  </si>
  <si>
    <t>Wednesday</t>
  </si>
  <si>
    <t>Sailing from UK Port:</t>
  </si>
  <si>
    <t>Sunday</t>
  </si>
  <si>
    <t>Transit to US Port:</t>
  </si>
  <si>
    <t>13 Days</t>
  </si>
  <si>
    <t>Unpacking at Magnum US depot:</t>
  </si>
  <si>
    <t>2 business days</t>
  </si>
  <si>
    <t>Available for delivery:</t>
  </si>
  <si>
    <t>3-5 Business Days</t>
  </si>
  <si>
    <t>Florida, Ohio, Illinois, Wisconsin, Michigan, Kentucky, Tennessee, Missouri, Georgia, Alabama, Indiana</t>
  </si>
  <si>
    <t>5-8 Business Days</t>
  </si>
  <si>
    <t>Texas, New Mexico, Arizona, California, Colorado, Nevada, Oklahoma, Oregon, Washington</t>
  </si>
  <si>
    <t>9-12 Business Days</t>
  </si>
  <si>
    <t xml:space="preserve">Sailing subject to Vessel transit fluctuations. </t>
  </si>
  <si>
    <t>USA to UK - Consolidation Schedule</t>
  </si>
  <si>
    <t>Receiving Close:</t>
  </si>
  <si>
    <t>Tuesday</t>
  </si>
  <si>
    <t>Thursday</t>
  </si>
  <si>
    <t>Sailing from NY Port:</t>
  </si>
  <si>
    <t>Friday</t>
  </si>
  <si>
    <t>Transit to UK Port:</t>
  </si>
  <si>
    <t>11 Days</t>
  </si>
  <si>
    <t>Unpacking at Basildon depot:</t>
  </si>
  <si>
    <t>Available for delivery (UK):</t>
  </si>
  <si>
    <t>3 business days</t>
  </si>
  <si>
    <t>Hong Kong to USA - Consolidation Schedule</t>
  </si>
  <si>
    <t>Closing at Scanwell:</t>
  </si>
  <si>
    <t>Sailing from HK:</t>
  </si>
  <si>
    <t>Transit to Baltimore Port: (Approx)</t>
  </si>
  <si>
    <t>32 Days</t>
  </si>
  <si>
    <t>New Jersey, New York, Pennsylvania, Virginia, Connecticut, Maryland, Massachusetts, Maine, New Hampshire</t>
  </si>
  <si>
    <t>Texas, New Mexico, Arizona, California, Colorado, Nevada, Oregon, Washington</t>
  </si>
  <si>
    <t>Hong Kong to UK - Consolidation Schedule</t>
  </si>
  <si>
    <t>27 Days</t>
  </si>
  <si>
    <t>Unpacking at Magnum depot:</t>
  </si>
  <si>
    <t>Available for delivery (UK)</t>
  </si>
  <si>
    <t>Hong Kong to USA Consolidations</t>
  </si>
  <si>
    <t>HK to NBN (Blue Ridge Summit, PA) - Consolidation Schedule</t>
  </si>
  <si>
    <t>Transit to US Port: (Approx)</t>
  </si>
  <si>
    <t>Unpacking at US Warehouse depot:</t>
  </si>
  <si>
    <t>3-5 business days</t>
  </si>
  <si>
    <t>HK to Chicago Distribution Center (Chicago, IL) - Consolidation Schedule</t>
  </si>
  <si>
    <t>HK to Books International (Dulles, VA) - Consolidation Schedule</t>
  </si>
  <si>
    <t>HK to BTPS (Ashland, OH) - Consolidation Schedule</t>
  </si>
  <si>
    <t xml:space="preserve">HK - Chicago General Cargo Consolidation Service </t>
  </si>
  <si>
    <t>Unpacking at Chicago depot:</t>
  </si>
  <si>
    <t>Illinois</t>
  </si>
  <si>
    <t>United Kingdom to USA Consolidations</t>
  </si>
  <si>
    <t>UK to NBN (Blue Ridge Summit, PA) - Consolidation Schedule</t>
  </si>
  <si>
    <t>UK to Chicago Distribution Center (Chicago, IL) - Consolidation Schedule</t>
  </si>
  <si>
    <t>UK to Books International (Dulles, VA) - Consolidation Schedule</t>
  </si>
  <si>
    <t>UK to BTPS (Ashland, OH) - Consolidation Schedule</t>
  </si>
  <si>
    <t xml:space="preserve">UK - Chicago General Cargo Consolidation Service </t>
  </si>
  <si>
    <t>18 Days</t>
  </si>
  <si>
    <t>HK to Ingram (Jackson, TN) - Consolidation Schedule</t>
  </si>
  <si>
    <t>UK to Ingram (Jackson, TN) - Consolidation Schedule</t>
  </si>
  <si>
    <t xml:space="preserve">Transit to Baltimore Port: </t>
  </si>
  <si>
    <t>32 Days (Approx)</t>
  </si>
  <si>
    <t>Transit to Baltimore Port:</t>
  </si>
  <si>
    <t>5-8 business days</t>
  </si>
  <si>
    <t>Monday 4pm</t>
  </si>
  <si>
    <t>hk-us</t>
  </si>
  <si>
    <t>Monday</t>
  </si>
  <si>
    <t>Sailing from HK Port: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</si>
</sst>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4"/>
      <color rgb="FF7030A0"/>
      <name val="Calibri"/>
      <family val="2"/>
      <scheme val="minor"/>
    </font>
    <font>
      <b/>
      <u val="double"/>
      <sz val="14"/>
      <color theme="7" tint="-0.499984740745262"/>
      <name val="Calibri"/>
      <family val="2"/>
      <scheme val="minor"/>
    </font>
    <font>
      <b/>
      <u val="double"/>
      <sz val="14"/>
      <color rgb="FFC00000"/>
      <name val="Calibri"/>
      <family val="2"/>
      <scheme val="minor"/>
    </font>
    <font>
      <b/>
      <u val="double"/>
      <sz val="14"/>
      <color theme="9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 val="double"/>
      <sz val="14"/>
      <color rgb="FF9966FF"/>
      <name val="Calibri"/>
      <family val="2"/>
      <scheme val="minor"/>
    </font>
    <font>
      <sz val="11"/>
      <color rgb="FF9966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6" fontId="0" fillId="0" borderId="0" xfId="0" applyNumberFormat="1"/>
    <xf numFmtId="14" fontId="0" fillId="0" borderId="0" xfId="0" applyNumberFormat="1"/>
    <xf numFmtId="0" fontId="0" fillId="0" borderId="2" xfId="0" applyBorder="1" applyProtection="1"/>
    <xf numFmtId="0" fontId="3" fillId="3" borderId="2" xfId="0" applyFont="1" applyFill="1" applyBorder="1" applyProtection="1"/>
    <xf numFmtId="0" fontId="0" fillId="3" borderId="2" xfId="0" applyFill="1" applyBorder="1" applyProtection="1"/>
    <xf numFmtId="0" fontId="0" fillId="0" borderId="2" xfId="0" applyBorder="1" applyAlignment="1" applyProtection="1">
      <alignment wrapText="1"/>
    </xf>
    <xf numFmtId="16" fontId="0" fillId="0" borderId="2" xfId="0" applyNumberFormat="1" applyBorder="1" applyProtection="1"/>
    <xf numFmtId="0" fontId="1" fillId="5" borderId="0" xfId="0" applyFont="1" applyFill="1" applyProtection="1"/>
    <xf numFmtId="0" fontId="0" fillId="5" borderId="0" xfId="0" applyFill="1" applyProtection="1"/>
    <xf numFmtId="0" fontId="0" fillId="0" borderId="5" xfId="0" applyBorder="1" applyProtection="1"/>
    <xf numFmtId="0" fontId="0" fillId="6" borderId="2" xfId="0" applyFill="1" applyBorder="1" applyProtection="1"/>
    <xf numFmtId="0" fontId="8" fillId="6" borderId="2" xfId="0" applyFont="1" applyFill="1" applyBorder="1" applyProtection="1"/>
    <xf numFmtId="0" fontId="3" fillId="7" borderId="2" xfId="0" applyFont="1" applyFill="1" applyBorder="1" applyProtection="1"/>
    <xf numFmtId="0" fontId="0" fillId="5" borderId="2" xfId="0" applyFill="1" applyBorder="1" applyProtection="1"/>
    <xf numFmtId="0" fontId="11" fillId="5" borderId="2" xfId="0" applyFont="1" applyFill="1" applyBorder="1" applyProtection="1"/>
    <xf numFmtId="0" fontId="3" fillId="4" borderId="2" xfId="0" applyFont="1" applyFill="1" applyBorder="1" applyProtection="1"/>
    <xf numFmtId="0" fontId="0" fillId="4" borderId="2" xfId="0" applyFill="1" applyBorder="1" applyProtection="1"/>
    <xf numFmtId="0" fontId="0" fillId="0" borderId="2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16" fontId="0" fillId="0" borderId="2" xfId="0" applyNumberFormat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top"/>
    </xf>
    <xf numFmtId="0" fontId="11" fillId="5" borderId="1" xfId="0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1" fillId="0" borderId="2" xfId="0" applyFont="1" applyBorder="1" applyProtection="1"/>
    <xf numFmtId="0" fontId="7" fillId="5" borderId="2" xfId="0" applyFont="1" applyFill="1" applyBorder="1" applyProtection="1"/>
    <xf numFmtId="0" fontId="4" fillId="5" borderId="2" xfId="0" applyFont="1" applyFill="1" applyBorder="1" applyProtection="1"/>
    <xf numFmtId="0" fontId="6" fillId="5" borderId="2" xfId="0" applyFont="1" applyFill="1" applyBorder="1" applyProtection="1"/>
    <xf numFmtId="0" fontId="5" fillId="0" borderId="2" xfId="0" applyFont="1" applyBorder="1" applyProtection="1"/>
    <xf numFmtId="0" fontId="9" fillId="0" borderId="2" xfId="0" applyFont="1" applyBorder="1" applyAlignment="1" applyProtection="1">
      <alignment horizontal="center" vertical="top"/>
    </xf>
    <xf numFmtId="164" fontId="3" fillId="2" borderId="2" xfId="0" applyNumberFormat="1" applyFont="1" applyFill="1" applyBorder="1" applyProtection="1">
      <protection locked="0"/>
    </xf>
    <xf numFmtId="164" fontId="0" fillId="0" borderId="2" xfId="0" applyNumberFormat="1" applyFont="1" applyFill="1" applyBorder="1" applyProtection="1"/>
    <xf numFmtId="164" fontId="0" fillId="3" borderId="2" xfId="0" applyNumberFormat="1" applyFill="1" applyBorder="1" applyProtection="1"/>
    <xf numFmtId="164" fontId="0" fillId="4" borderId="2" xfId="0" applyNumberFormat="1" applyFill="1" applyBorder="1" applyProtection="1"/>
    <xf numFmtId="164" fontId="0" fillId="0" borderId="2" xfId="0" applyNumberFormat="1" applyBorder="1" applyProtection="1"/>
    <xf numFmtId="0" fontId="12" fillId="5" borderId="2" xfId="0" applyFont="1" applyFill="1" applyBorder="1" applyProtection="1"/>
    <xf numFmtId="0" fontId="13" fillId="5" borderId="2" xfId="0" applyFont="1" applyFill="1" applyBorder="1" applyProtection="1"/>
    <xf numFmtId="0" fontId="11" fillId="5" borderId="2" xfId="0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 vertical="top"/>
    </xf>
    <xf numFmtId="0" fontId="1" fillId="5" borderId="3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top"/>
    </xf>
    <xf numFmtId="0" fontId="11" fillId="5" borderId="6" xfId="0" applyFont="1" applyFill="1" applyBorder="1" applyAlignment="1" applyProtection="1">
      <alignment horizontal="center"/>
    </xf>
    <xf numFmtId="0" fontId="11" fillId="5" borderId="3" xfId="0" applyFont="1" applyFill="1" applyBorder="1" applyAlignment="1" applyProtection="1">
      <alignment horizontal="center"/>
    </xf>
    <xf numFmtId="0" fontId="11" fillId="5" borderId="4" xfId="0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FF6699"/>
      <color rgb="FFCC99FF"/>
      <color rgb="FFFFCCFF"/>
      <color rgb="FFFF0066"/>
      <color rgb="FFFF66FF"/>
      <color rgb="FF9999FF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2</xdr:row>
      <xdr:rowOff>38100</xdr:rowOff>
    </xdr:from>
    <xdr:ext cx="2047875" cy="926840"/>
    <xdr:pic>
      <xdr:nvPicPr>
        <xdr:cNvPr id="2" name="Picture 1" descr="Flag of the United Kingdom - Wikipedia">
          <a:extLst>
            <a:ext uri="{FF2B5EF4-FFF2-40B4-BE49-F238E27FC236}">
              <a16:creationId xmlns:a16="http://schemas.microsoft.com/office/drawing/2014/main" id="{4BF7344D-55A4-4D13-8D94-9E064A86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495300"/>
          <a:ext cx="2047875" cy="926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3200400</xdr:colOff>
      <xdr:row>2</xdr:row>
      <xdr:rowOff>38100</xdr:rowOff>
    </xdr:from>
    <xdr:ext cx="1998583" cy="930595"/>
    <xdr:pic>
      <xdr:nvPicPr>
        <xdr:cNvPr id="3" name="Picture 2" descr="Flags of the world meaning and free images - country flags">
          <a:extLst>
            <a:ext uri="{FF2B5EF4-FFF2-40B4-BE49-F238E27FC236}">
              <a16:creationId xmlns:a16="http://schemas.microsoft.com/office/drawing/2014/main" id="{B46CAE1B-5E9A-4423-A957-21F0D07C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95300"/>
          <a:ext cx="1998583" cy="930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1047750</xdr:colOff>
      <xdr:row>21</xdr:row>
      <xdr:rowOff>19050</xdr:rowOff>
    </xdr:from>
    <xdr:ext cx="1998583" cy="930595"/>
    <xdr:pic>
      <xdr:nvPicPr>
        <xdr:cNvPr id="6" name="Picture 5" descr="Flags of the world meaning and free images - country flags">
          <a:extLst>
            <a:ext uri="{FF2B5EF4-FFF2-40B4-BE49-F238E27FC236}">
              <a16:creationId xmlns:a16="http://schemas.microsoft.com/office/drawing/2014/main" id="{E5192346-201E-485B-93ED-26061D15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5057775"/>
          <a:ext cx="1998583" cy="930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3105150</xdr:colOff>
      <xdr:row>21</xdr:row>
      <xdr:rowOff>38100</xdr:rowOff>
    </xdr:from>
    <xdr:ext cx="2047875" cy="926840"/>
    <xdr:pic>
      <xdr:nvPicPr>
        <xdr:cNvPr id="7" name="Picture 6" descr="Flag of the United Kingdom - Wikipedia">
          <a:extLst>
            <a:ext uri="{FF2B5EF4-FFF2-40B4-BE49-F238E27FC236}">
              <a16:creationId xmlns:a16="http://schemas.microsoft.com/office/drawing/2014/main" id="{019065D3-AC8C-4C8F-A350-25EBDBAB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5076825"/>
          <a:ext cx="2047875" cy="926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1200151</xdr:colOff>
      <xdr:row>2</xdr:row>
      <xdr:rowOff>28575</xdr:rowOff>
    </xdr:from>
    <xdr:to>
      <xdr:col>0</xdr:col>
      <xdr:colOff>3248025</xdr:colOff>
      <xdr:row>5</xdr:row>
      <xdr:rowOff>165725</xdr:rowOff>
    </xdr:to>
    <xdr:pic>
      <xdr:nvPicPr>
        <xdr:cNvPr id="4" name="Picture 3" descr="Flag of China - Wikipedia">
          <a:extLst>
            <a:ext uri="{FF2B5EF4-FFF2-40B4-BE49-F238E27FC236}">
              <a16:creationId xmlns:a16="http://schemas.microsoft.com/office/drawing/2014/main" id="{0951087F-A451-4A8B-A939-9A5718DC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1" y="5314950"/>
          <a:ext cx="2047874" cy="93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3305175</xdr:colOff>
      <xdr:row>2</xdr:row>
      <xdr:rowOff>28576</xdr:rowOff>
    </xdr:from>
    <xdr:ext cx="2009775" cy="935806"/>
    <xdr:pic>
      <xdr:nvPicPr>
        <xdr:cNvPr id="5" name="Picture 4" descr="Flags of the world meaning and free images - country flags">
          <a:extLst>
            <a:ext uri="{FF2B5EF4-FFF2-40B4-BE49-F238E27FC236}">
              <a16:creationId xmlns:a16="http://schemas.microsoft.com/office/drawing/2014/main" id="{399CAC36-90AF-4676-8528-36A8885C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5314951"/>
          <a:ext cx="2009775" cy="935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1133475</xdr:colOff>
      <xdr:row>20</xdr:row>
      <xdr:rowOff>9525</xdr:rowOff>
    </xdr:from>
    <xdr:to>
      <xdr:col>0</xdr:col>
      <xdr:colOff>3181349</xdr:colOff>
      <xdr:row>23</xdr:row>
      <xdr:rowOff>146675</xdr:rowOff>
    </xdr:to>
    <xdr:pic>
      <xdr:nvPicPr>
        <xdr:cNvPr id="6" name="Picture 5" descr="Flag of China - Wikipedia">
          <a:extLst>
            <a:ext uri="{FF2B5EF4-FFF2-40B4-BE49-F238E27FC236}">
              <a16:creationId xmlns:a16="http://schemas.microsoft.com/office/drawing/2014/main" id="{3E491369-B066-4D76-8B2C-E5351A66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448300"/>
          <a:ext cx="2047874" cy="93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3228975</xdr:colOff>
      <xdr:row>20</xdr:row>
      <xdr:rowOff>19050</xdr:rowOff>
    </xdr:from>
    <xdr:ext cx="2047875" cy="926840"/>
    <xdr:pic>
      <xdr:nvPicPr>
        <xdr:cNvPr id="7" name="Picture 6" descr="Flag of the United Kingdom - Wikipedia">
          <a:extLst>
            <a:ext uri="{FF2B5EF4-FFF2-40B4-BE49-F238E27FC236}">
              <a16:creationId xmlns:a16="http://schemas.microsoft.com/office/drawing/2014/main" id="{AF125A53-7EF0-4E4D-B3CB-499D4AD52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5457825"/>
          <a:ext cx="2047875" cy="926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EDDBF-CB56-4757-8CC1-B7F0B0D1A868}">
  <dimension ref="A1:Q101"/>
  <sheetViews>
    <sheetView workbookViewId="0">
      <selection activeCell="Q2" sqref="Q2"/>
    </sheetView>
  </sheetViews>
  <sheetFormatPr defaultRowHeight="15" x14ac:dyDescent="0.25"/>
  <cols>
    <col min="1" max="1" width="10.7109375" bestFit="1" customWidth="1"/>
    <col min="4" max="4" width="10.7109375" bestFit="1" customWidth="1"/>
  </cols>
  <sheetData>
    <row r="1" spans="1:17" x14ac:dyDescent="0.25">
      <c r="A1" t="s">
        <v>0</v>
      </c>
      <c r="C1" t="s">
        <v>1</v>
      </c>
      <c r="E1" t="s">
        <v>2</v>
      </c>
      <c r="G1" t="s">
        <v>3</v>
      </c>
      <c r="I1" t="s">
        <v>4</v>
      </c>
      <c r="K1" t="s">
        <v>5</v>
      </c>
      <c r="M1" t="s">
        <v>6</v>
      </c>
      <c r="O1" t="s">
        <v>7</v>
      </c>
      <c r="Q1" t="s">
        <v>75</v>
      </c>
    </row>
    <row r="2" spans="1:17" x14ac:dyDescent="0.25">
      <c r="A2" s="1">
        <v>44200</v>
      </c>
      <c r="C2" s="1">
        <v>44207</v>
      </c>
      <c r="E2" s="1">
        <v>44207</v>
      </c>
      <c r="G2" s="1">
        <v>44200</v>
      </c>
      <c r="I2" s="1">
        <v>44200</v>
      </c>
      <c r="K2" s="1">
        <v>44197</v>
      </c>
      <c r="M2" s="1">
        <v>44202</v>
      </c>
      <c r="O2" s="1">
        <v>44200</v>
      </c>
      <c r="Q2" s="1">
        <v>44201</v>
      </c>
    </row>
    <row r="3" spans="1:17" x14ac:dyDescent="0.25">
      <c r="A3" s="1">
        <f>A2+14</f>
        <v>44214</v>
      </c>
      <c r="C3" s="1">
        <f t="shared" ref="C3:E18" si="0">C2+14</f>
        <v>44221</v>
      </c>
      <c r="E3" s="1">
        <f t="shared" si="0"/>
        <v>44221</v>
      </c>
      <c r="G3" s="1">
        <f>G2+28</f>
        <v>44228</v>
      </c>
      <c r="I3" s="1">
        <f t="shared" ref="I3:I54" si="1">I2+7</f>
        <v>44207</v>
      </c>
      <c r="K3" s="1">
        <f t="shared" ref="K3:K55" si="2">K2+7</f>
        <v>44204</v>
      </c>
      <c r="M3" s="1">
        <f t="shared" ref="M3:M54" si="3">M2+7</f>
        <v>44209</v>
      </c>
      <c r="O3" s="1">
        <f t="shared" ref="O3:O54" si="4">O2+7</f>
        <v>44207</v>
      </c>
      <c r="Q3" s="1">
        <f t="shared" ref="Q3:Q54" si="5">Q2+7</f>
        <v>44208</v>
      </c>
    </row>
    <row r="4" spans="1:17" x14ac:dyDescent="0.25">
      <c r="A4" s="1">
        <f t="shared" ref="A4:A27" si="6">A3+14</f>
        <v>44228</v>
      </c>
      <c r="C4" s="1">
        <f t="shared" si="0"/>
        <v>44235</v>
      </c>
      <c r="E4" s="1">
        <f t="shared" si="0"/>
        <v>44235</v>
      </c>
      <c r="G4" s="1">
        <f t="shared" ref="G4:G7" si="7">G3+28</f>
        <v>44256</v>
      </c>
      <c r="I4" s="1">
        <f t="shared" si="1"/>
        <v>44214</v>
      </c>
      <c r="K4" s="1">
        <f t="shared" si="2"/>
        <v>44211</v>
      </c>
      <c r="M4" s="1">
        <f t="shared" si="3"/>
        <v>44216</v>
      </c>
      <c r="O4" s="1">
        <f t="shared" si="4"/>
        <v>44214</v>
      </c>
      <c r="Q4" s="1">
        <f t="shared" si="5"/>
        <v>44215</v>
      </c>
    </row>
    <row r="5" spans="1:17" x14ac:dyDescent="0.25">
      <c r="A5" s="1">
        <f t="shared" si="6"/>
        <v>44242</v>
      </c>
      <c r="C5" s="1">
        <f t="shared" si="0"/>
        <v>44249</v>
      </c>
      <c r="E5" s="1">
        <f t="shared" si="0"/>
        <v>44249</v>
      </c>
      <c r="G5" s="1">
        <f>G4+35</f>
        <v>44291</v>
      </c>
      <c r="I5" s="1">
        <f t="shared" si="1"/>
        <v>44221</v>
      </c>
      <c r="K5" s="1">
        <f t="shared" si="2"/>
        <v>44218</v>
      </c>
      <c r="M5" s="1">
        <f t="shared" si="3"/>
        <v>44223</v>
      </c>
      <c r="O5" s="1">
        <f t="shared" si="4"/>
        <v>44221</v>
      </c>
      <c r="Q5" s="1">
        <f t="shared" si="5"/>
        <v>44222</v>
      </c>
    </row>
    <row r="6" spans="1:17" x14ac:dyDescent="0.25">
      <c r="A6" s="1">
        <f t="shared" si="6"/>
        <v>44256</v>
      </c>
      <c r="C6" s="1">
        <f t="shared" si="0"/>
        <v>44263</v>
      </c>
      <c r="E6" s="1">
        <f t="shared" si="0"/>
        <v>44263</v>
      </c>
      <c r="G6" s="1">
        <f>G5+28</f>
        <v>44319</v>
      </c>
      <c r="I6" s="1">
        <f>I5+7</f>
        <v>44228</v>
      </c>
      <c r="K6" s="1">
        <f t="shared" si="2"/>
        <v>44225</v>
      </c>
      <c r="M6" s="1">
        <f t="shared" si="3"/>
        <v>44230</v>
      </c>
      <c r="O6" s="1">
        <f t="shared" si="4"/>
        <v>44228</v>
      </c>
      <c r="Q6" s="1">
        <f t="shared" si="5"/>
        <v>44229</v>
      </c>
    </row>
    <row r="7" spans="1:17" x14ac:dyDescent="0.25">
      <c r="A7" s="1">
        <f t="shared" si="6"/>
        <v>44270</v>
      </c>
      <c r="C7" s="1">
        <f t="shared" si="0"/>
        <v>44277</v>
      </c>
      <c r="E7" s="1">
        <f t="shared" si="0"/>
        <v>44277</v>
      </c>
      <c r="G7" s="1">
        <f t="shared" si="7"/>
        <v>44347</v>
      </c>
      <c r="I7" s="1">
        <f t="shared" si="1"/>
        <v>44235</v>
      </c>
      <c r="K7" s="1">
        <f t="shared" si="2"/>
        <v>44232</v>
      </c>
      <c r="M7" s="1">
        <f t="shared" si="3"/>
        <v>44237</v>
      </c>
      <c r="O7" s="1">
        <f t="shared" si="4"/>
        <v>44235</v>
      </c>
      <c r="Q7" s="1">
        <f t="shared" si="5"/>
        <v>44236</v>
      </c>
    </row>
    <row r="8" spans="1:17" x14ac:dyDescent="0.25">
      <c r="A8" s="1">
        <f t="shared" si="6"/>
        <v>44284</v>
      </c>
      <c r="C8" s="1">
        <f t="shared" si="0"/>
        <v>44291</v>
      </c>
      <c r="E8" s="1">
        <f t="shared" si="0"/>
        <v>44291</v>
      </c>
      <c r="G8" s="1">
        <f>G7+35</f>
        <v>44382</v>
      </c>
      <c r="I8" s="1">
        <f t="shared" si="1"/>
        <v>44242</v>
      </c>
      <c r="K8" s="1">
        <f t="shared" si="2"/>
        <v>44239</v>
      </c>
      <c r="M8" s="1">
        <f t="shared" si="3"/>
        <v>44244</v>
      </c>
      <c r="O8" s="1">
        <f t="shared" si="4"/>
        <v>44242</v>
      </c>
      <c r="Q8" s="1">
        <f t="shared" si="5"/>
        <v>44243</v>
      </c>
    </row>
    <row r="9" spans="1:17" x14ac:dyDescent="0.25">
      <c r="A9" s="1">
        <f t="shared" si="6"/>
        <v>44298</v>
      </c>
      <c r="C9" s="1">
        <f t="shared" si="0"/>
        <v>44305</v>
      </c>
      <c r="E9" s="1">
        <f t="shared" si="0"/>
        <v>44305</v>
      </c>
      <c r="G9" s="1">
        <f>G8+28</f>
        <v>44410</v>
      </c>
      <c r="I9" s="1">
        <f t="shared" si="1"/>
        <v>44249</v>
      </c>
      <c r="K9" s="1">
        <f t="shared" si="2"/>
        <v>44246</v>
      </c>
      <c r="M9" s="1">
        <f t="shared" si="3"/>
        <v>44251</v>
      </c>
      <c r="O9" s="1">
        <f t="shared" si="4"/>
        <v>44249</v>
      </c>
      <c r="Q9" s="1">
        <f t="shared" si="5"/>
        <v>44250</v>
      </c>
    </row>
    <row r="10" spans="1:17" x14ac:dyDescent="0.25">
      <c r="A10" s="1">
        <f t="shared" si="6"/>
        <v>44312</v>
      </c>
      <c r="C10" s="1">
        <f t="shared" si="0"/>
        <v>44319</v>
      </c>
      <c r="E10" s="1">
        <f t="shared" si="0"/>
        <v>44319</v>
      </c>
      <c r="G10" s="1">
        <f>G9+28</f>
        <v>44438</v>
      </c>
      <c r="I10" s="1">
        <f t="shared" si="1"/>
        <v>44256</v>
      </c>
      <c r="K10" s="1">
        <f t="shared" si="2"/>
        <v>44253</v>
      </c>
      <c r="M10" s="1">
        <f t="shared" si="3"/>
        <v>44258</v>
      </c>
      <c r="O10" s="1">
        <f t="shared" si="4"/>
        <v>44256</v>
      </c>
      <c r="Q10" s="1">
        <f t="shared" si="5"/>
        <v>44257</v>
      </c>
    </row>
    <row r="11" spans="1:17" x14ac:dyDescent="0.25">
      <c r="A11" s="1">
        <f t="shared" si="6"/>
        <v>44326</v>
      </c>
      <c r="C11" s="1">
        <f t="shared" si="0"/>
        <v>44333</v>
      </c>
      <c r="E11" s="1">
        <f t="shared" si="0"/>
        <v>44333</v>
      </c>
      <c r="G11" s="1">
        <f>G10+35</f>
        <v>44473</v>
      </c>
      <c r="I11" s="1">
        <f t="shared" si="1"/>
        <v>44263</v>
      </c>
      <c r="K11" s="1">
        <f t="shared" si="2"/>
        <v>44260</v>
      </c>
      <c r="M11" s="1">
        <f t="shared" si="3"/>
        <v>44265</v>
      </c>
      <c r="O11" s="1">
        <f t="shared" si="4"/>
        <v>44263</v>
      </c>
      <c r="Q11" s="1">
        <f t="shared" si="5"/>
        <v>44264</v>
      </c>
    </row>
    <row r="12" spans="1:17" x14ac:dyDescent="0.25">
      <c r="A12" s="1">
        <f t="shared" si="6"/>
        <v>44340</v>
      </c>
      <c r="C12" s="1">
        <f t="shared" si="0"/>
        <v>44347</v>
      </c>
      <c r="E12" s="1">
        <f t="shared" si="0"/>
        <v>44347</v>
      </c>
      <c r="G12" s="1">
        <f t="shared" ref="G12:G13" si="8">G11+28</f>
        <v>44501</v>
      </c>
      <c r="I12" s="1">
        <f t="shared" si="1"/>
        <v>44270</v>
      </c>
      <c r="K12" s="1">
        <f t="shared" si="2"/>
        <v>44267</v>
      </c>
      <c r="M12" s="1">
        <f t="shared" si="3"/>
        <v>44272</v>
      </c>
      <c r="O12" s="1">
        <f t="shared" si="4"/>
        <v>44270</v>
      </c>
      <c r="Q12" s="1">
        <f t="shared" si="5"/>
        <v>44271</v>
      </c>
    </row>
    <row r="13" spans="1:17" x14ac:dyDescent="0.25">
      <c r="A13" s="1">
        <f t="shared" si="6"/>
        <v>44354</v>
      </c>
      <c r="C13" s="1">
        <f t="shared" si="0"/>
        <v>44361</v>
      </c>
      <c r="E13" s="1">
        <f t="shared" si="0"/>
        <v>44361</v>
      </c>
      <c r="G13" s="1">
        <f t="shared" si="8"/>
        <v>44529</v>
      </c>
      <c r="I13" s="1">
        <f t="shared" si="1"/>
        <v>44277</v>
      </c>
      <c r="K13" s="1">
        <f t="shared" si="2"/>
        <v>44274</v>
      </c>
      <c r="M13" s="1">
        <f t="shared" si="3"/>
        <v>44279</v>
      </c>
      <c r="O13" s="1">
        <f t="shared" si="4"/>
        <v>44277</v>
      </c>
      <c r="Q13" s="1">
        <f t="shared" si="5"/>
        <v>44278</v>
      </c>
    </row>
    <row r="14" spans="1:17" x14ac:dyDescent="0.25">
      <c r="A14" s="1">
        <f t="shared" si="6"/>
        <v>44368</v>
      </c>
      <c r="C14" s="1">
        <f t="shared" si="0"/>
        <v>44375</v>
      </c>
      <c r="E14" s="1">
        <f t="shared" si="0"/>
        <v>44375</v>
      </c>
      <c r="G14" s="1">
        <f>G13+21</f>
        <v>44550</v>
      </c>
      <c r="I14" s="1">
        <f t="shared" si="1"/>
        <v>44284</v>
      </c>
      <c r="K14" s="1">
        <f t="shared" si="2"/>
        <v>44281</v>
      </c>
      <c r="M14" s="1">
        <f t="shared" si="3"/>
        <v>44286</v>
      </c>
      <c r="O14" s="1">
        <f t="shared" si="4"/>
        <v>44284</v>
      </c>
      <c r="Q14" s="1">
        <f t="shared" si="5"/>
        <v>44285</v>
      </c>
    </row>
    <row r="15" spans="1:17" x14ac:dyDescent="0.25">
      <c r="A15" s="1">
        <f t="shared" si="6"/>
        <v>44382</v>
      </c>
      <c r="C15" s="1">
        <f t="shared" si="0"/>
        <v>44389</v>
      </c>
      <c r="E15" s="1">
        <f t="shared" si="0"/>
        <v>44389</v>
      </c>
      <c r="G15" s="1"/>
      <c r="I15" s="1">
        <f t="shared" si="1"/>
        <v>44291</v>
      </c>
      <c r="K15" s="1">
        <f t="shared" si="2"/>
        <v>44288</v>
      </c>
      <c r="M15" s="1">
        <f t="shared" si="3"/>
        <v>44293</v>
      </c>
      <c r="O15" s="1">
        <f t="shared" si="4"/>
        <v>44291</v>
      </c>
      <c r="Q15" s="1">
        <f t="shared" si="5"/>
        <v>44292</v>
      </c>
    </row>
    <row r="16" spans="1:17" x14ac:dyDescent="0.25">
      <c r="A16" s="1">
        <f>A15+14</f>
        <v>44396</v>
      </c>
      <c r="C16" s="1">
        <f t="shared" si="0"/>
        <v>44403</v>
      </c>
      <c r="E16" s="1">
        <f t="shared" si="0"/>
        <v>44403</v>
      </c>
      <c r="G16" s="1"/>
      <c r="I16" s="1">
        <f t="shared" si="1"/>
        <v>44298</v>
      </c>
      <c r="K16" s="1">
        <f t="shared" si="2"/>
        <v>44295</v>
      </c>
      <c r="M16" s="1">
        <f t="shared" si="3"/>
        <v>44300</v>
      </c>
      <c r="O16" s="1">
        <f t="shared" si="4"/>
        <v>44298</v>
      </c>
      <c r="Q16" s="1">
        <f t="shared" si="5"/>
        <v>44299</v>
      </c>
    </row>
    <row r="17" spans="1:17" x14ac:dyDescent="0.25">
      <c r="A17" s="1">
        <f t="shared" si="6"/>
        <v>44410</v>
      </c>
      <c r="C17" s="1">
        <f t="shared" si="0"/>
        <v>44417</v>
      </c>
      <c r="E17" s="1">
        <f t="shared" si="0"/>
        <v>44417</v>
      </c>
      <c r="G17" s="1"/>
      <c r="I17" s="1">
        <f t="shared" si="1"/>
        <v>44305</v>
      </c>
      <c r="K17" s="1">
        <f t="shared" si="2"/>
        <v>44302</v>
      </c>
      <c r="M17" s="1">
        <f t="shared" si="3"/>
        <v>44307</v>
      </c>
      <c r="O17" s="1">
        <f t="shared" si="4"/>
        <v>44305</v>
      </c>
      <c r="Q17" s="1">
        <f t="shared" si="5"/>
        <v>44306</v>
      </c>
    </row>
    <row r="18" spans="1:17" x14ac:dyDescent="0.25">
      <c r="A18" s="1">
        <f t="shared" si="6"/>
        <v>44424</v>
      </c>
      <c r="C18" s="1">
        <f t="shared" si="0"/>
        <v>44431</v>
      </c>
      <c r="E18" s="1">
        <f t="shared" si="0"/>
        <v>44431</v>
      </c>
      <c r="G18" s="1"/>
      <c r="I18" s="1">
        <f t="shared" si="1"/>
        <v>44312</v>
      </c>
      <c r="K18" s="1">
        <f t="shared" si="2"/>
        <v>44309</v>
      </c>
      <c r="M18" s="1">
        <f t="shared" si="3"/>
        <v>44314</v>
      </c>
      <c r="O18" s="1">
        <f t="shared" si="4"/>
        <v>44312</v>
      </c>
      <c r="Q18" s="1">
        <f t="shared" si="5"/>
        <v>44313</v>
      </c>
    </row>
    <row r="19" spans="1:17" x14ac:dyDescent="0.25">
      <c r="A19" s="1">
        <f t="shared" si="6"/>
        <v>44438</v>
      </c>
      <c r="C19" s="1">
        <f>C18+14</f>
        <v>44445</v>
      </c>
      <c r="E19" s="1">
        <f>E18+14</f>
        <v>44445</v>
      </c>
      <c r="G19" s="1"/>
      <c r="I19" s="1">
        <f t="shared" si="1"/>
        <v>44319</v>
      </c>
      <c r="K19" s="1">
        <f t="shared" si="2"/>
        <v>44316</v>
      </c>
      <c r="M19" s="1">
        <f t="shared" si="3"/>
        <v>44321</v>
      </c>
      <c r="O19" s="1">
        <f t="shared" si="4"/>
        <v>44319</v>
      </c>
      <c r="Q19" s="1">
        <f t="shared" si="5"/>
        <v>44320</v>
      </c>
    </row>
    <row r="20" spans="1:17" x14ac:dyDescent="0.25">
      <c r="A20" s="1">
        <f t="shared" si="6"/>
        <v>44452</v>
      </c>
      <c r="C20" s="1">
        <f>C19+14</f>
        <v>44459</v>
      </c>
      <c r="E20" s="1">
        <f>E19+14</f>
        <v>44459</v>
      </c>
      <c r="G20" s="1"/>
      <c r="I20" s="1">
        <f t="shared" si="1"/>
        <v>44326</v>
      </c>
      <c r="K20" s="1">
        <f t="shared" si="2"/>
        <v>44323</v>
      </c>
      <c r="M20" s="1">
        <f t="shared" si="3"/>
        <v>44328</v>
      </c>
      <c r="O20" s="1">
        <f t="shared" si="4"/>
        <v>44326</v>
      </c>
      <c r="Q20" s="1">
        <f t="shared" si="5"/>
        <v>44327</v>
      </c>
    </row>
    <row r="21" spans="1:17" x14ac:dyDescent="0.25">
      <c r="A21" s="1">
        <f t="shared" si="6"/>
        <v>44466</v>
      </c>
      <c r="C21" s="1">
        <f>C20+14</f>
        <v>44473</v>
      </c>
      <c r="E21" s="1">
        <f>E20+14</f>
        <v>44473</v>
      </c>
      <c r="G21" s="1"/>
      <c r="I21" s="1">
        <f t="shared" si="1"/>
        <v>44333</v>
      </c>
      <c r="K21" s="1">
        <f t="shared" si="2"/>
        <v>44330</v>
      </c>
      <c r="M21" s="1">
        <f t="shared" si="3"/>
        <v>44335</v>
      </c>
      <c r="O21" s="1">
        <f t="shared" si="4"/>
        <v>44333</v>
      </c>
      <c r="Q21" s="1">
        <f t="shared" si="5"/>
        <v>44334</v>
      </c>
    </row>
    <row r="22" spans="1:17" x14ac:dyDescent="0.25">
      <c r="A22" s="1">
        <f t="shared" si="6"/>
        <v>44480</v>
      </c>
      <c r="C22" s="1">
        <f>C21+14</f>
        <v>44487</v>
      </c>
      <c r="E22" s="1">
        <f t="shared" ref="E22:E26" si="9">E21+14</f>
        <v>44487</v>
      </c>
      <c r="G22" s="1"/>
      <c r="I22" s="1">
        <f t="shared" si="1"/>
        <v>44340</v>
      </c>
      <c r="K22" s="1">
        <f t="shared" si="2"/>
        <v>44337</v>
      </c>
      <c r="M22" s="1">
        <f t="shared" si="3"/>
        <v>44342</v>
      </c>
      <c r="O22" s="1">
        <f t="shared" si="4"/>
        <v>44340</v>
      </c>
      <c r="Q22" s="1">
        <f t="shared" si="5"/>
        <v>44341</v>
      </c>
    </row>
    <row r="23" spans="1:17" x14ac:dyDescent="0.25">
      <c r="A23" s="1">
        <f t="shared" si="6"/>
        <v>44494</v>
      </c>
      <c r="C23" s="1">
        <f t="shared" ref="C23:C26" si="10">C22+14</f>
        <v>44501</v>
      </c>
      <c r="E23" s="1">
        <f t="shared" si="9"/>
        <v>44501</v>
      </c>
      <c r="G23" s="1"/>
      <c r="I23" s="1">
        <f t="shared" si="1"/>
        <v>44347</v>
      </c>
      <c r="K23" s="1">
        <f t="shared" si="2"/>
        <v>44344</v>
      </c>
      <c r="M23" s="1">
        <f t="shared" si="3"/>
        <v>44349</v>
      </c>
      <c r="O23" s="1">
        <f t="shared" si="4"/>
        <v>44347</v>
      </c>
      <c r="Q23" s="1">
        <f t="shared" si="5"/>
        <v>44348</v>
      </c>
    </row>
    <row r="24" spans="1:17" x14ac:dyDescent="0.25">
      <c r="A24" s="1">
        <f t="shared" si="6"/>
        <v>44508</v>
      </c>
      <c r="C24" s="1">
        <f t="shared" si="10"/>
        <v>44515</v>
      </c>
      <c r="E24" s="1">
        <f t="shared" si="9"/>
        <v>44515</v>
      </c>
      <c r="G24" s="1"/>
      <c r="I24" s="1">
        <f t="shared" si="1"/>
        <v>44354</v>
      </c>
      <c r="K24" s="1">
        <f t="shared" si="2"/>
        <v>44351</v>
      </c>
      <c r="M24" s="1">
        <f t="shared" si="3"/>
        <v>44356</v>
      </c>
      <c r="O24" s="1">
        <f t="shared" si="4"/>
        <v>44354</v>
      </c>
      <c r="Q24" s="1">
        <f t="shared" si="5"/>
        <v>44355</v>
      </c>
    </row>
    <row r="25" spans="1:17" x14ac:dyDescent="0.25">
      <c r="A25" s="1">
        <f t="shared" si="6"/>
        <v>44522</v>
      </c>
      <c r="C25" s="1">
        <f t="shared" si="10"/>
        <v>44529</v>
      </c>
      <c r="E25" s="1">
        <f t="shared" si="9"/>
        <v>44529</v>
      </c>
      <c r="G25" s="1"/>
      <c r="I25" s="1">
        <f t="shared" si="1"/>
        <v>44361</v>
      </c>
      <c r="K25" s="1">
        <f t="shared" si="2"/>
        <v>44358</v>
      </c>
      <c r="M25" s="1">
        <f t="shared" si="3"/>
        <v>44363</v>
      </c>
      <c r="O25" s="1">
        <f t="shared" si="4"/>
        <v>44361</v>
      </c>
      <c r="Q25" s="1">
        <f t="shared" si="5"/>
        <v>44362</v>
      </c>
    </row>
    <row r="26" spans="1:17" x14ac:dyDescent="0.25">
      <c r="A26" s="1">
        <f t="shared" si="6"/>
        <v>44536</v>
      </c>
      <c r="C26" s="1">
        <f t="shared" si="10"/>
        <v>44543</v>
      </c>
      <c r="E26" s="1">
        <f t="shared" si="9"/>
        <v>44543</v>
      </c>
      <c r="G26" s="1"/>
      <c r="I26" s="1">
        <f t="shared" si="1"/>
        <v>44368</v>
      </c>
      <c r="K26" s="1">
        <f t="shared" si="2"/>
        <v>44365</v>
      </c>
      <c r="M26" s="1">
        <f t="shared" si="3"/>
        <v>44370</v>
      </c>
      <c r="O26" s="1">
        <f t="shared" si="4"/>
        <v>44368</v>
      </c>
      <c r="Q26" s="1">
        <f t="shared" si="5"/>
        <v>44369</v>
      </c>
    </row>
    <row r="27" spans="1:17" x14ac:dyDescent="0.25">
      <c r="A27" s="1">
        <f t="shared" si="6"/>
        <v>44550</v>
      </c>
      <c r="C27" s="1"/>
      <c r="E27" s="1"/>
      <c r="G27" s="1"/>
      <c r="I27" s="1">
        <f t="shared" si="1"/>
        <v>44375</v>
      </c>
      <c r="K27" s="1">
        <f t="shared" si="2"/>
        <v>44372</v>
      </c>
      <c r="M27" s="1">
        <f t="shared" si="3"/>
        <v>44377</v>
      </c>
      <c r="O27" s="1">
        <f t="shared" si="4"/>
        <v>44375</v>
      </c>
      <c r="Q27" s="1">
        <f t="shared" si="5"/>
        <v>44376</v>
      </c>
    </row>
    <row r="28" spans="1:17" x14ac:dyDescent="0.25">
      <c r="A28" s="1"/>
      <c r="C28" s="1"/>
      <c r="E28" s="1"/>
      <c r="G28" s="1"/>
      <c r="I28" s="1">
        <f t="shared" si="1"/>
        <v>44382</v>
      </c>
      <c r="K28" s="1">
        <f t="shared" si="2"/>
        <v>44379</v>
      </c>
      <c r="M28" s="1">
        <f t="shared" si="3"/>
        <v>44384</v>
      </c>
      <c r="O28" s="1">
        <f t="shared" si="4"/>
        <v>44382</v>
      </c>
      <c r="Q28" s="1">
        <f t="shared" si="5"/>
        <v>44383</v>
      </c>
    </row>
    <row r="29" spans="1:17" x14ac:dyDescent="0.25">
      <c r="A29" s="1"/>
      <c r="C29" s="1"/>
      <c r="D29" s="2"/>
      <c r="E29" s="1"/>
      <c r="G29" s="1"/>
      <c r="I29" s="1">
        <f t="shared" si="1"/>
        <v>44389</v>
      </c>
      <c r="K29" s="1">
        <f t="shared" si="2"/>
        <v>44386</v>
      </c>
      <c r="M29" s="1">
        <f t="shared" si="3"/>
        <v>44391</v>
      </c>
      <c r="O29" s="1">
        <f t="shared" si="4"/>
        <v>44389</v>
      </c>
      <c r="Q29" s="1">
        <f t="shared" si="5"/>
        <v>44390</v>
      </c>
    </row>
    <row r="30" spans="1:17" x14ac:dyDescent="0.25">
      <c r="A30" s="1"/>
      <c r="C30" s="1"/>
      <c r="E30" s="1"/>
      <c r="G30" s="1"/>
      <c r="I30" s="1">
        <f t="shared" si="1"/>
        <v>44396</v>
      </c>
      <c r="K30" s="1">
        <f t="shared" si="2"/>
        <v>44393</v>
      </c>
      <c r="M30" s="1">
        <f t="shared" si="3"/>
        <v>44398</v>
      </c>
      <c r="O30" s="1">
        <f t="shared" si="4"/>
        <v>44396</v>
      </c>
      <c r="Q30" s="1">
        <f t="shared" si="5"/>
        <v>44397</v>
      </c>
    </row>
    <row r="31" spans="1:17" x14ac:dyDescent="0.25">
      <c r="A31" s="1"/>
      <c r="C31" s="1"/>
      <c r="E31" s="1"/>
      <c r="G31" s="1"/>
      <c r="I31" s="1">
        <f t="shared" si="1"/>
        <v>44403</v>
      </c>
      <c r="K31" s="1">
        <f t="shared" si="2"/>
        <v>44400</v>
      </c>
      <c r="M31" s="1">
        <f t="shared" si="3"/>
        <v>44405</v>
      </c>
      <c r="O31" s="1">
        <f t="shared" si="4"/>
        <v>44403</v>
      </c>
      <c r="Q31" s="1">
        <f t="shared" si="5"/>
        <v>44404</v>
      </c>
    </row>
    <row r="32" spans="1:17" x14ac:dyDescent="0.25">
      <c r="A32" s="1"/>
      <c r="C32" s="1"/>
      <c r="E32" s="1"/>
      <c r="G32" s="1"/>
      <c r="I32" s="1">
        <f t="shared" si="1"/>
        <v>44410</v>
      </c>
      <c r="K32" s="1">
        <f t="shared" si="2"/>
        <v>44407</v>
      </c>
      <c r="M32" s="1">
        <f t="shared" si="3"/>
        <v>44412</v>
      </c>
      <c r="O32" s="1">
        <f t="shared" si="4"/>
        <v>44410</v>
      </c>
      <c r="Q32" s="1">
        <f t="shared" si="5"/>
        <v>44411</v>
      </c>
    </row>
    <row r="33" spans="1:17" x14ac:dyDescent="0.25">
      <c r="A33" s="1"/>
      <c r="C33" s="1"/>
      <c r="E33" s="1"/>
      <c r="G33" s="1"/>
      <c r="I33" s="1">
        <f t="shared" si="1"/>
        <v>44417</v>
      </c>
      <c r="K33" s="1">
        <f t="shared" si="2"/>
        <v>44414</v>
      </c>
      <c r="M33" s="1">
        <f t="shared" si="3"/>
        <v>44419</v>
      </c>
      <c r="O33" s="1">
        <f t="shared" si="4"/>
        <v>44417</v>
      </c>
      <c r="Q33" s="1">
        <f t="shared" si="5"/>
        <v>44418</v>
      </c>
    </row>
    <row r="34" spans="1:17" x14ac:dyDescent="0.25">
      <c r="A34" s="1"/>
      <c r="C34" s="1"/>
      <c r="E34" s="1"/>
      <c r="G34" s="1"/>
      <c r="I34" s="1">
        <f t="shared" si="1"/>
        <v>44424</v>
      </c>
      <c r="K34" s="1">
        <f t="shared" si="2"/>
        <v>44421</v>
      </c>
      <c r="M34" s="1">
        <f t="shared" si="3"/>
        <v>44426</v>
      </c>
      <c r="O34" s="1">
        <f t="shared" si="4"/>
        <v>44424</v>
      </c>
      <c r="Q34" s="1">
        <f t="shared" si="5"/>
        <v>44425</v>
      </c>
    </row>
    <row r="35" spans="1:17" x14ac:dyDescent="0.25">
      <c r="A35" s="1"/>
      <c r="C35" s="1"/>
      <c r="E35" s="1"/>
      <c r="G35" s="1"/>
      <c r="I35" s="1">
        <f t="shared" si="1"/>
        <v>44431</v>
      </c>
      <c r="K35" s="1">
        <f t="shared" si="2"/>
        <v>44428</v>
      </c>
      <c r="M35" s="1">
        <f t="shared" si="3"/>
        <v>44433</v>
      </c>
      <c r="O35" s="1">
        <f t="shared" si="4"/>
        <v>44431</v>
      </c>
      <c r="Q35" s="1">
        <f t="shared" si="5"/>
        <v>44432</v>
      </c>
    </row>
    <row r="36" spans="1:17" x14ac:dyDescent="0.25">
      <c r="A36" s="1"/>
      <c r="C36" s="1"/>
      <c r="E36" s="1"/>
      <c r="G36" s="1"/>
      <c r="I36" s="1">
        <f t="shared" si="1"/>
        <v>44438</v>
      </c>
      <c r="K36" s="1">
        <f t="shared" si="2"/>
        <v>44435</v>
      </c>
      <c r="M36" s="1">
        <f t="shared" si="3"/>
        <v>44440</v>
      </c>
      <c r="O36" s="1">
        <f t="shared" si="4"/>
        <v>44438</v>
      </c>
      <c r="Q36" s="1">
        <f t="shared" si="5"/>
        <v>44439</v>
      </c>
    </row>
    <row r="37" spans="1:17" x14ac:dyDescent="0.25">
      <c r="A37" s="1"/>
      <c r="C37" s="1"/>
      <c r="E37" s="1"/>
      <c r="G37" s="1"/>
      <c r="I37" s="1">
        <f t="shared" si="1"/>
        <v>44445</v>
      </c>
      <c r="K37" s="1">
        <f t="shared" si="2"/>
        <v>44442</v>
      </c>
      <c r="M37" s="1">
        <f t="shared" si="3"/>
        <v>44447</v>
      </c>
      <c r="O37" s="1">
        <f t="shared" si="4"/>
        <v>44445</v>
      </c>
      <c r="Q37" s="1">
        <f t="shared" si="5"/>
        <v>44446</v>
      </c>
    </row>
    <row r="38" spans="1:17" x14ac:dyDescent="0.25">
      <c r="A38" s="1"/>
      <c r="C38" s="1"/>
      <c r="E38" s="1"/>
      <c r="G38" s="1"/>
      <c r="I38" s="1">
        <f t="shared" si="1"/>
        <v>44452</v>
      </c>
      <c r="K38" s="1">
        <f t="shared" si="2"/>
        <v>44449</v>
      </c>
      <c r="M38" s="1">
        <f t="shared" si="3"/>
        <v>44454</v>
      </c>
      <c r="O38" s="1">
        <f t="shared" si="4"/>
        <v>44452</v>
      </c>
      <c r="Q38" s="1">
        <f t="shared" si="5"/>
        <v>44453</v>
      </c>
    </row>
    <row r="39" spans="1:17" x14ac:dyDescent="0.25">
      <c r="A39" s="1"/>
      <c r="C39" s="1"/>
      <c r="E39" s="1"/>
      <c r="I39" s="1">
        <f t="shared" si="1"/>
        <v>44459</v>
      </c>
      <c r="K39" s="1">
        <f t="shared" si="2"/>
        <v>44456</v>
      </c>
      <c r="M39" s="1">
        <f t="shared" si="3"/>
        <v>44461</v>
      </c>
      <c r="O39" s="1">
        <f t="shared" si="4"/>
        <v>44459</v>
      </c>
      <c r="Q39" s="1">
        <f t="shared" si="5"/>
        <v>44460</v>
      </c>
    </row>
    <row r="40" spans="1:17" x14ac:dyDescent="0.25">
      <c r="A40" s="1"/>
      <c r="C40" s="1"/>
      <c r="E40" s="1"/>
      <c r="I40" s="1">
        <f t="shared" si="1"/>
        <v>44466</v>
      </c>
      <c r="K40" s="1">
        <f t="shared" si="2"/>
        <v>44463</v>
      </c>
      <c r="M40" s="1">
        <f t="shared" si="3"/>
        <v>44468</v>
      </c>
      <c r="O40" s="1">
        <f t="shared" si="4"/>
        <v>44466</v>
      </c>
      <c r="Q40" s="1">
        <f t="shared" si="5"/>
        <v>44467</v>
      </c>
    </row>
    <row r="41" spans="1:17" x14ac:dyDescent="0.25">
      <c r="A41" s="1"/>
      <c r="C41" s="1"/>
      <c r="E41" s="1"/>
      <c r="I41" s="1">
        <f t="shared" si="1"/>
        <v>44473</v>
      </c>
      <c r="K41" s="1">
        <f t="shared" si="2"/>
        <v>44470</v>
      </c>
      <c r="M41" s="1">
        <f t="shared" si="3"/>
        <v>44475</v>
      </c>
      <c r="O41" s="1">
        <f t="shared" si="4"/>
        <v>44473</v>
      </c>
      <c r="Q41" s="1">
        <f t="shared" si="5"/>
        <v>44474</v>
      </c>
    </row>
    <row r="42" spans="1:17" x14ac:dyDescent="0.25">
      <c r="A42" s="1"/>
      <c r="C42" s="1"/>
      <c r="E42" s="1"/>
      <c r="I42" s="1">
        <f t="shared" si="1"/>
        <v>44480</v>
      </c>
      <c r="K42" s="1">
        <f t="shared" si="2"/>
        <v>44477</v>
      </c>
      <c r="M42" s="1">
        <f t="shared" si="3"/>
        <v>44482</v>
      </c>
      <c r="O42" s="1">
        <f t="shared" si="4"/>
        <v>44480</v>
      </c>
      <c r="Q42" s="1">
        <f t="shared" si="5"/>
        <v>44481</v>
      </c>
    </row>
    <row r="43" spans="1:17" x14ac:dyDescent="0.25">
      <c r="A43" s="1"/>
      <c r="C43" s="1"/>
      <c r="E43" s="1"/>
      <c r="I43" s="1">
        <f t="shared" si="1"/>
        <v>44487</v>
      </c>
      <c r="K43" s="1">
        <f t="shared" si="2"/>
        <v>44484</v>
      </c>
      <c r="M43" s="1">
        <f t="shared" si="3"/>
        <v>44489</v>
      </c>
      <c r="O43" s="1">
        <f t="shared" si="4"/>
        <v>44487</v>
      </c>
      <c r="Q43" s="1">
        <f t="shared" si="5"/>
        <v>44488</v>
      </c>
    </row>
    <row r="44" spans="1:17" x14ac:dyDescent="0.25">
      <c r="A44" s="1"/>
      <c r="C44" s="1"/>
      <c r="E44" s="1"/>
      <c r="I44" s="1">
        <f t="shared" si="1"/>
        <v>44494</v>
      </c>
      <c r="K44" s="1">
        <f t="shared" si="2"/>
        <v>44491</v>
      </c>
      <c r="M44" s="1">
        <f t="shared" si="3"/>
        <v>44496</v>
      </c>
      <c r="O44" s="1">
        <f t="shared" si="4"/>
        <v>44494</v>
      </c>
      <c r="Q44" s="1">
        <f t="shared" si="5"/>
        <v>44495</v>
      </c>
    </row>
    <row r="45" spans="1:17" x14ac:dyDescent="0.25">
      <c r="A45" s="1"/>
      <c r="C45" s="1"/>
      <c r="E45" s="1"/>
      <c r="I45" s="1">
        <f t="shared" si="1"/>
        <v>44501</v>
      </c>
      <c r="K45" s="1">
        <f t="shared" si="2"/>
        <v>44498</v>
      </c>
      <c r="M45" s="1">
        <f t="shared" si="3"/>
        <v>44503</v>
      </c>
      <c r="O45" s="1">
        <f t="shared" si="4"/>
        <v>44501</v>
      </c>
      <c r="Q45" s="1">
        <f t="shared" si="5"/>
        <v>44502</v>
      </c>
    </row>
    <row r="46" spans="1:17" x14ac:dyDescent="0.25">
      <c r="A46" s="1"/>
      <c r="C46" s="1"/>
      <c r="E46" s="1"/>
      <c r="I46" s="1">
        <f t="shared" si="1"/>
        <v>44508</v>
      </c>
      <c r="K46" s="1">
        <f t="shared" si="2"/>
        <v>44505</v>
      </c>
      <c r="M46" s="1">
        <f t="shared" si="3"/>
        <v>44510</v>
      </c>
      <c r="O46" s="1">
        <f t="shared" si="4"/>
        <v>44508</v>
      </c>
      <c r="Q46" s="1">
        <f t="shared" si="5"/>
        <v>44509</v>
      </c>
    </row>
    <row r="47" spans="1:17" x14ac:dyDescent="0.25">
      <c r="C47" s="1"/>
      <c r="E47" s="1"/>
      <c r="I47" s="1">
        <f t="shared" si="1"/>
        <v>44515</v>
      </c>
      <c r="K47" s="1">
        <f t="shared" si="2"/>
        <v>44512</v>
      </c>
      <c r="M47" s="1">
        <f t="shared" si="3"/>
        <v>44517</v>
      </c>
      <c r="O47" s="1">
        <f t="shared" si="4"/>
        <v>44515</v>
      </c>
      <c r="Q47" s="1">
        <f t="shared" si="5"/>
        <v>44516</v>
      </c>
    </row>
    <row r="48" spans="1:17" x14ac:dyDescent="0.25">
      <c r="C48" s="1"/>
      <c r="E48" s="1"/>
      <c r="I48" s="1">
        <f t="shared" si="1"/>
        <v>44522</v>
      </c>
      <c r="K48" s="1">
        <f t="shared" si="2"/>
        <v>44519</v>
      </c>
      <c r="M48" s="1">
        <f t="shared" si="3"/>
        <v>44524</v>
      </c>
      <c r="O48" s="1">
        <f t="shared" si="4"/>
        <v>44522</v>
      </c>
      <c r="Q48" s="1">
        <f t="shared" si="5"/>
        <v>44523</v>
      </c>
    </row>
    <row r="49" spans="3:17" x14ac:dyDescent="0.25">
      <c r="C49" s="1"/>
      <c r="I49" s="1">
        <f t="shared" si="1"/>
        <v>44529</v>
      </c>
      <c r="K49" s="1">
        <f t="shared" si="2"/>
        <v>44526</v>
      </c>
      <c r="M49" s="1">
        <f t="shared" si="3"/>
        <v>44531</v>
      </c>
      <c r="O49" s="1">
        <f t="shared" si="4"/>
        <v>44529</v>
      </c>
      <c r="Q49" s="1">
        <f t="shared" si="5"/>
        <v>44530</v>
      </c>
    </row>
    <row r="50" spans="3:17" x14ac:dyDescent="0.25">
      <c r="C50" s="1"/>
      <c r="I50" s="1">
        <f t="shared" si="1"/>
        <v>44536</v>
      </c>
      <c r="K50" s="1">
        <f t="shared" si="2"/>
        <v>44533</v>
      </c>
      <c r="M50" s="1">
        <f t="shared" si="3"/>
        <v>44538</v>
      </c>
      <c r="O50" s="1">
        <f t="shared" si="4"/>
        <v>44536</v>
      </c>
      <c r="Q50" s="1">
        <f t="shared" si="5"/>
        <v>44537</v>
      </c>
    </row>
    <row r="51" spans="3:17" x14ac:dyDescent="0.25">
      <c r="C51" s="1"/>
      <c r="I51" s="1">
        <f t="shared" si="1"/>
        <v>44543</v>
      </c>
      <c r="K51" s="1">
        <f t="shared" si="2"/>
        <v>44540</v>
      </c>
      <c r="M51" s="1">
        <f t="shared" si="3"/>
        <v>44545</v>
      </c>
      <c r="O51" s="1">
        <f t="shared" si="4"/>
        <v>44543</v>
      </c>
      <c r="Q51" s="1">
        <f t="shared" si="5"/>
        <v>44544</v>
      </c>
    </row>
    <row r="52" spans="3:17" x14ac:dyDescent="0.25">
      <c r="I52" s="1">
        <f t="shared" si="1"/>
        <v>44550</v>
      </c>
      <c r="K52" s="1">
        <f t="shared" si="2"/>
        <v>44547</v>
      </c>
      <c r="M52" s="1">
        <f t="shared" si="3"/>
        <v>44552</v>
      </c>
      <c r="O52" s="1">
        <f t="shared" si="4"/>
        <v>44550</v>
      </c>
      <c r="Q52" s="1">
        <f t="shared" si="5"/>
        <v>44551</v>
      </c>
    </row>
    <row r="53" spans="3:17" x14ac:dyDescent="0.25">
      <c r="I53" s="1">
        <f t="shared" si="1"/>
        <v>44557</v>
      </c>
      <c r="K53" s="1">
        <f t="shared" si="2"/>
        <v>44554</v>
      </c>
      <c r="M53" s="1">
        <f t="shared" si="3"/>
        <v>44559</v>
      </c>
      <c r="O53" s="1">
        <f t="shared" si="4"/>
        <v>44557</v>
      </c>
      <c r="Q53" s="1">
        <f t="shared" si="5"/>
        <v>44558</v>
      </c>
    </row>
    <row r="54" spans="3:17" x14ac:dyDescent="0.25">
      <c r="I54" s="1">
        <f t="shared" si="1"/>
        <v>44564</v>
      </c>
      <c r="K54" s="1">
        <f t="shared" si="2"/>
        <v>44561</v>
      </c>
      <c r="M54" s="1">
        <f t="shared" si="3"/>
        <v>44566</v>
      </c>
      <c r="O54" s="1">
        <f t="shared" si="4"/>
        <v>44564</v>
      </c>
      <c r="Q54" s="1">
        <f t="shared" si="5"/>
        <v>44565</v>
      </c>
    </row>
    <row r="55" spans="3:17" x14ac:dyDescent="0.25">
      <c r="I55" s="1"/>
      <c r="K55" s="1">
        <f t="shared" si="2"/>
        <v>44568</v>
      </c>
      <c r="M55" s="1"/>
      <c r="O55" s="1"/>
      <c r="Q55" s="1"/>
    </row>
    <row r="56" spans="3:17" x14ac:dyDescent="0.25">
      <c r="I56" s="1"/>
      <c r="K56" s="1"/>
      <c r="M56" s="1"/>
      <c r="O56" s="1"/>
      <c r="Q56" s="1"/>
    </row>
    <row r="57" spans="3:17" x14ac:dyDescent="0.25">
      <c r="I57" s="1"/>
      <c r="K57" s="1"/>
      <c r="M57" s="1"/>
      <c r="O57" s="1"/>
      <c r="Q57" s="1"/>
    </row>
    <row r="58" spans="3:17" x14ac:dyDescent="0.25">
      <c r="I58" s="1"/>
      <c r="K58" s="1"/>
      <c r="M58" s="1"/>
      <c r="O58" s="1"/>
      <c r="Q58" s="1"/>
    </row>
    <row r="59" spans="3:17" x14ac:dyDescent="0.25">
      <c r="I59" s="1"/>
      <c r="K59" s="1"/>
      <c r="M59" s="1"/>
      <c r="O59" s="1"/>
      <c r="Q59" s="1"/>
    </row>
    <row r="60" spans="3:17" x14ac:dyDescent="0.25">
      <c r="I60" s="1"/>
      <c r="K60" s="1"/>
      <c r="M60" s="1"/>
      <c r="O60" s="1"/>
      <c r="Q60" s="1"/>
    </row>
    <row r="61" spans="3:17" x14ac:dyDescent="0.25">
      <c r="I61" s="1"/>
      <c r="K61" s="1"/>
      <c r="M61" s="1"/>
      <c r="O61" s="1"/>
      <c r="Q61" s="1"/>
    </row>
    <row r="62" spans="3:17" x14ac:dyDescent="0.25">
      <c r="I62" s="1"/>
      <c r="K62" s="1"/>
      <c r="M62" s="1"/>
      <c r="O62" s="1"/>
      <c r="Q62" s="1"/>
    </row>
    <row r="63" spans="3:17" x14ac:dyDescent="0.25">
      <c r="I63" s="1"/>
      <c r="K63" s="1"/>
      <c r="M63" s="1"/>
      <c r="O63" s="1"/>
      <c r="Q63" s="1"/>
    </row>
    <row r="64" spans="3:17" x14ac:dyDescent="0.25">
      <c r="I64" s="1"/>
      <c r="K64" s="1"/>
      <c r="M64" s="1"/>
      <c r="O64" s="1"/>
      <c r="Q64" s="1"/>
    </row>
    <row r="65" spans="9:17" x14ac:dyDescent="0.25">
      <c r="I65" s="1"/>
      <c r="K65" s="1"/>
      <c r="M65" s="1"/>
      <c r="O65" s="1"/>
      <c r="Q65" s="1"/>
    </row>
    <row r="66" spans="9:17" x14ac:dyDescent="0.25">
      <c r="I66" s="1"/>
      <c r="K66" s="1"/>
      <c r="M66" s="1"/>
      <c r="O66" s="1"/>
      <c r="Q66" s="1"/>
    </row>
    <row r="67" spans="9:17" x14ac:dyDescent="0.25">
      <c r="I67" s="1"/>
      <c r="K67" s="1"/>
      <c r="M67" s="1"/>
      <c r="O67" s="1"/>
      <c r="Q67" s="1"/>
    </row>
    <row r="68" spans="9:17" x14ac:dyDescent="0.25">
      <c r="I68" s="1"/>
      <c r="K68" s="1"/>
      <c r="M68" s="1"/>
      <c r="O68" s="1"/>
      <c r="Q68" s="1"/>
    </row>
    <row r="69" spans="9:17" x14ac:dyDescent="0.25">
      <c r="I69" s="1"/>
      <c r="K69" s="1"/>
      <c r="M69" s="1"/>
      <c r="O69" s="1"/>
      <c r="Q69" s="1"/>
    </row>
    <row r="70" spans="9:17" x14ac:dyDescent="0.25">
      <c r="I70" s="1"/>
      <c r="K70" s="1"/>
      <c r="M70" s="1"/>
      <c r="O70" s="1"/>
      <c r="Q70" s="1"/>
    </row>
    <row r="71" spans="9:17" x14ac:dyDescent="0.25">
      <c r="I71" s="1"/>
      <c r="K71" s="1"/>
      <c r="M71" s="1"/>
      <c r="O71" s="1"/>
      <c r="Q71" s="1"/>
    </row>
    <row r="72" spans="9:17" x14ac:dyDescent="0.25">
      <c r="I72" s="1"/>
      <c r="K72" s="1"/>
      <c r="M72" s="1"/>
      <c r="O72" s="1"/>
      <c r="Q72" s="1"/>
    </row>
    <row r="73" spans="9:17" x14ac:dyDescent="0.25">
      <c r="I73" s="1"/>
      <c r="K73" s="1"/>
      <c r="M73" s="1"/>
      <c r="O73" s="1"/>
      <c r="Q73" s="1"/>
    </row>
    <row r="74" spans="9:17" x14ac:dyDescent="0.25">
      <c r="I74" s="1"/>
      <c r="K74" s="1"/>
      <c r="M74" s="1"/>
      <c r="O74" s="1"/>
      <c r="Q74" s="1"/>
    </row>
    <row r="75" spans="9:17" x14ac:dyDescent="0.25">
      <c r="I75" s="1"/>
      <c r="K75" s="1"/>
      <c r="M75" s="1"/>
      <c r="O75" s="1"/>
      <c r="Q75" s="1"/>
    </row>
    <row r="76" spans="9:17" x14ac:dyDescent="0.25">
      <c r="I76" s="1"/>
      <c r="K76" s="1"/>
      <c r="M76" s="1"/>
      <c r="O76" s="1"/>
      <c r="Q76" s="1"/>
    </row>
    <row r="77" spans="9:17" x14ac:dyDescent="0.25">
      <c r="I77" s="1"/>
      <c r="K77" s="1"/>
      <c r="M77" s="1"/>
      <c r="O77" s="1"/>
      <c r="Q77" s="1"/>
    </row>
    <row r="78" spans="9:17" x14ac:dyDescent="0.25">
      <c r="I78" s="1"/>
      <c r="K78" s="1"/>
      <c r="M78" s="1"/>
      <c r="O78" s="1"/>
      <c r="Q78" s="1"/>
    </row>
    <row r="79" spans="9:17" x14ac:dyDescent="0.25">
      <c r="I79" s="1"/>
      <c r="K79" s="1"/>
      <c r="M79" s="1"/>
      <c r="O79" s="1"/>
      <c r="Q79" s="1"/>
    </row>
    <row r="80" spans="9:17" x14ac:dyDescent="0.25">
      <c r="I80" s="1"/>
      <c r="K80" s="1"/>
      <c r="M80" s="1"/>
      <c r="O80" s="1"/>
      <c r="Q80" s="1"/>
    </row>
    <row r="81" spans="9:17" x14ac:dyDescent="0.25">
      <c r="I81" s="1"/>
      <c r="K81" s="1"/>
      <c r="M81" s="1"/>
      <c r="O81" s="1"/>
      <c r="Q81" s="1"/>
    </row>
    <row r="82" spans="9:17" x14ac:dyDescent="0.25">
      <c r="I82" s="1"/>
      <c r="K82" s="1"/>
      <c r="M82" s="1"/>
      <c r="O82" s="1"/>
      <c r="Q82" s="1"/>
    </row>
    <row r="83" spans="9:17" x14ac:dyDescent="0.25">
      <c r="I83" s="1"/>
      <c r="K83" s="1"/>
      <c r="M83" s="1"/>
      <c r="O83" s="1"/>
      <c r="Q83" s="1"/>
    </row>
    <row r="84" spans="9:17" x14ac:dyDescent="0.25">
      <c r="I84" s="1"/>
      <c r="K84" s="1"/>
      <c r="M84" s="1"/>
      <c r="O84" s="1"/>
      <c r="Q84" s="1"/>
    </row>
    <row r="85" spans="9:17" x14ac:dyDescent="0.25">
      <c r="I85" s="1"/>
      <c r="K85" s="1"/>
      <c r="M85" s="1"/>
      <c r="O85" s="1"/>
      <c r="Q85" s="1"/>
    </row>
    <row r="86" spans="9:17" x14ac:dyDescent="0.25">
      <c r="I86" s="1"/>
      <c r="K86" s="1"/>
      <c r="M86" s="1"/>
      <c r="O86" s="1"/>
      <c r="Q86" s="1"/>
    </row>
    <row r="87" spans="9:17" x14ac:dyDescent="0.25">
      <c r="I87" s="1"/>
      <c r="K87" s="1"/>
      <c r="M87" s="1"/>
      <c r="O87" s="1"/>
      <c r="Q87" s="1"/>
    </row>
    <row r="88" spans="9:17" x14ac:dyDescent="0.25">
      <c r="I88" s="1"/>
      <c r="K88" s="1"/>
      <c r="M88" s="1"/>
      <c r="O88" s="1"/>
      <c r="Q88" s="1"/>
    </row>
    <row r="89" spans="9:17" x14ac:dyDescent="0.25">
      <c r="I89" s="1"/>
      <c r="K89" s="1"/>
      <c r="M89" s="1"/>
      <c r="O89" s="1"/>
      <c r="Q89" s="1"/>
    </row>
    <row r="90" spans="9:17" x14ac:dyDescent="0.25">
      <c r="I90" s="1"/>
      <c r="K90" s="1"/>
      <c r="M90" s="1"/>
      <c r="O90" s="1"/>
      <c r="Q90" s="1"/>
    </row>
    <row r="91" spans="9:17" x14ac:dyDescent="0.25">
      <c r="I91" s="1"/>
      <c r="K91" s="1"/>
      <c r="M91" s="1"/>
      <c r="O91" s="1"/>
    </row>
    <row r="92" spans="9:17" x14ac:dyDescent="0.25">
      <c r="I92" s="1"/>
      <c r="K92" s="1"/>
      <c r="M92" s="1"/>
      <c r="O92" s="1"/>
    </row>
    <row r="93" spans="9:17" x14ac:dyDescent="0.25">
      <c r="I93" s="1"/>
      <c r="K93" s="1"/>
      <c r="M93" s="1"/>
      <c r="O93" s="1"/>
    </row>
    <row r="94" spans="9:17" x14ac:dyDescent="0.25">
      <c r="K94" s="1"/>
      <c r="M94" s="1"/>
      <c r="O94" s="1"/>
    </row>
    <row r="95" spans="9:17" x14ac:dyDescent="0.25">
      <c r="K95" s="1"/>
      <c r="M95" s="1"/>
      <c r="O95" s="1"/>
    </row>
    <row r="96" spans="9:17" x14ac:dyDescent="0.25">
      <c r="K96" s="1"/>
      <c r="M96" s="1"/>
      <c r="O96" s="1"/>
    </row>
    <row r="97" spans="11:15" x14ac:dyDescent="0.25">
      <c r="K97" s="1"/>
      <c r="M97" s="1"/>
      <c r="O97" s="1"/>
    </row>
    <row r="98" spans="11:15" x14ac:dyDescent="0.25">
      <c r="K98" s="1"/>
      <c r="M98" s="1"/>
      <c r="O98" s="1"/>
    </row>
    <row r="99" spans="11:15" x14ac:dyDescent="0.25">
      <c r="K99" s="1"/>
      <c r="M99" s="1"/>
      <c r="O99" s="1"/>
    </row>
    <row r="100" spans="11:15" x14ac:dyDescent="0.25">
      <c r="K100" s="1"/>
    </row>
    <row r="101" spans="11:15" x14ac:dyDescent="0.25">
      <c r="K101" s="1"/>
    </row>
  </sheetData>
  <sheetProtection algorithmName="SHA-512" hashValue="1gFwOCF2Quo24/C8HrkbVVHKa2/rf3lgXvaWflRIc3zmchBdwX4loI0SsdJucOgTNzJxTB+8W6Ma+NeXGKlx1A==" saltValue="lGsHI051G59sgF7ZutoSH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1D114-60CB-4FC8-94EC-D2445D8E8F0D}">
  <sheetPr>
    <tabColor rgb="FFC00000"/>
  </sheetPr>
  <dimension ref="A2:C34"/>
  <sheetViews>
    <sheetView tabSelected="1" topLeftCell="A5" zoomScaleNormal="100" workbookViewId="0">
      <selection activeCell="C28" sqref="C28"/>
    </sheetView>
  </sheetViews>
  <sheetFormatPr defaultRowHeight="15" x14ac:dyDescent="0.25"/>
  <cols>
    <col min="1" max="1" width="65.7109375" style="3" bestFit="1" customWidth="1"/>
    <col min="2" max="2" width="17.7109375" style="3" bestFit="1" customWidth="1"/>
    <col min="3" max="3" width="17.42578125" style="3" bestFit="1" customWidth="1"/>
    <col min="4" max="16384" width="9.140625" style="3"/>
  </cols>
  <sheetData>
    <row r="2" spans="1:3" ht="21" x14ac:dyDescent="0.35">
      <c r="A2" s="38" t="s">
        <v>8</v>
      </c>
      <c r="B2" s="38"/>
      <c r="C2" s="38"/>
    </row>
    <row r="3" spans="1:3" x14ac:dyDescent="0.25">
      <c r="B3" s="14"/>
      <c r="C3" s="14"/>
    </row>
    <row r="4" spans="1:3" ht="21" x14ac:dyDescent="0.35">
      <c r="A4" s="15"/>
      <c r="B4" s="14"/>
      <c r="C4" s="14"/>
    </row>
    <row r="5" spans="1:3" ht="21" x14ac:dyDescent="0.35">
      <c r="A5" s="15"/>
      <c r="B5" s="14"/>
      <c r="C5" s="14"/>
    </row>
    <row r="6" spans="1:3" ht="22.5" customHeight="1" x14ac:dyDescent="0.25">
      <c r="A6" s="14"/>
      <c r="B6" s="14"/>
      <c r="C6" s="14"/>
    </row>
    <row r="7" spans="1:3" ht="18.75" x14ac:dyDescent="0.3">
      <c r="A7" s="11"/>
      <c r="B7" s="12" t="s">
        <v>9</v>
      </c>
      <c r="C7" s="13" t="s">
        <v>10</v>
      </c>
    </row>
    <row r="8" spans="1:3" x14ac:dyDescent="0.25">
      <c r="A8" s="3" t="s">
        <v>11</v>
      </c>
      <c r="B8" s="3" t="s">
        <v>74</v>
      </c>
      <c r="C8" s="31">
        <v>44200</v>
      </c>
    </row>
    <row r="9" spans="1:3" x14ac:dyDescent="0.25">
      <c r="A9" s="3" t="s">
        <v>13</v>
      </c>
      <c r="B9" s="3" t="s">
        <v>30</v>
      </c>
      <c r="C9" s="32">
        <f>C8+1</f>
        <v>44201</v>
      </c>
    </row>
    <row r="10" spans="1:3" x14ac:dyDescent="0.25">
      <c r="A10" s="3" t="s">
        <v>15</v>
      </c>
      <c r="B10" s="3" t="s">
        <v>16</v>
      </c>
      <c r="C10" s="32">
        <f>C9+5</f>
        <v>44206</v>
      </c>
    </row>
    <row r="11" spans="1:3" x14ac:dyDescent="0.25">
      <c r="A11" s="3" t="s">
        <v>17</v>
      </c>
      <c r="B11" s="3" t="s">
        <v>18</v>
      </c>
      <c r="C11" s="32">
        <f>C10+14</f>
        <v>44220</v>
      </c>
    </row>
    <row r="12" spans="1:3" x14ac:dyDescent="0.25">
      <c r="A12" s="3" t="s">
        <v>19</v>
      </c>
      <c r="B12" s="3" t="s">
        <v>20</v>
      </c>
      <c r="C12" s="32">
        <f>C11+2</f>
        <v>44222</v>
      </c>
    </row>
    <row r="13" spans="1:3" x14ac:dyDescent="0.25">
      <c r="A13" s="4" t="s">
        <v>21</v>
      </c>
      <c r="B13" s="5"/>
      <c r="C13" s="33"/>
    </row>
    <row r="14" spans="1:3" ht="30" x14ac:dyDescent="0.25">
      <c r="A14" s="6" t="s">
        <v>44</v>
      </c>
      <c r="B14" s="3" t="s">
        <v>22</v>
      </c>
      <c r="C14" s="32">
        <f>C12+4</f>
        <v>44226</v>
      </c>
    </row>
    <row r="15" spans="1:3" ht="30" x14ac:dyDescent="0.25">
      <c r="A15" s="6" t="s">
        <v>23</v>
      </c>
      <c r="B15" s="3" t="s">
        <v>24</v>
      </c>
      <c r="C15" s="32">
        <f>C12+8</f>
        <v>44230</v>
      </c>
    </row>
    <row r="16" spans="1:3" ht="30" x14ac:dyDescent="0.25">
      <c r="A16" s="6" t="s">
        <v>25</v>
      </c>
      <c r="B16" s="7" t="s">
        <v>26</v>
      </c>
      <c r="C16" s="32">
        <f>C12+12</f>
        <v>44234</v>
      </c>
    </row>
    <row r="17" spans="1:3" ht="18.75" x14ac:dyDescent="0.3">
      <c r="A17" s="39" t="s">
        <v>27</v>
      </c>
      <c r="B17" s="39"/>
      <c r="C17" s="39"/>
    </row>
    <row r="21" spans="1:3" ht="18.75" x14ac:dyDescent="0.3">
      <c r="A21" s="41" t="s">
        <v>28</v>
      </c>
      <c r="B21" s="41"/>
      <c r="C21" s="42"/>
    </row>
    <row r="22" spans="1:3" ht="18.75" x14ac:dyDescent="0.3">
      <c r="A22" s="8"/>
      <c r="B22" s="9"/>
      <c r="C22" s="9"/>
    </row>
    <row r="23" spans="1:3" ht="18.75" x14ac:dyDescent="0.3">
      <c r="A23" s="8"/>
      <c r="B23" s="9"/>
      <c r="C23" s="9"/>
    </row>
    <row r="24" spans="1:3" ht="18.75" x14ac:dyDescent="0.3">
      <c r="A24" s="8"/>
      <c r="B24" s="9"/>
      <c r="C24" s="9"/>
    </row>
    <row r="25" spans="1:3" x14ac:dyDescent="0.25">
      <c r="A25" s="9"/>
      <c r="B25" s="9"/>
      <c r="C25" s="9"/>
    </row>
    <row r="26" spans="1:3" s="10" customFormat="1" ht="7.5" customHeight="1" x14ac:dyDescent="0.25">
      <c r="A26" s="9"/>
      <c r="B26" s="9"/>
      <c r="C26" s="9"/>
    </row>
    <row r="27" spans="1:3" ht="18.75" x14ac:dyDescent="0.3">
      <c r="A27" s="11"/>
      <c r="B27" s="12" t="s">
        <v>9</v>
      </c>
      <c r="C27" s="13" t="s">
        <v>10</v>
      </c>
    </row>
    <row r="28" spans="1:3" ht="15.75" customHeight="1" x14ac:dyDescent="0.25">
      <c r="A28" s="3" t="s">
        <v>29</v>
      </c>
      <c r="B28" s="3" t="s">
        <v>76</v>
      </c>
      <c r="C28" s="31">
        <v>44431</v>
      </c>
    </row>
    <row r="29" spans="1:3" x14ac:dyDescent="0.25">
      <c r="A29" s="3" t="s">
        <v>13</v>
      </c>
      <c r="B29" s="3" t="s">
        <v>30</v>
      </c>
      <c r="C29" s="32">
        <f>C28+1</f>
        <v>44432</v>
      </c>
    </row>
    <row r="30" spans="1:3" x14ac:dyDescent="0.25">
      <c r="A30" s="3" t="s">
        <v>32</v>
      </c>
      <c r="B30" s="3" t="s">
        <v>16</v>
      </c>
      <c r="C30" s="32">
        <f>C29+5</f>
        <v>44437</v>
      </c>
    </row>
    <row r="31" spans="1:3" x14ac:dyDescent="0.25">
      <c r="A31" s="3" t="s">
        <v>34</v>
      </c>
      <c r="B31" s="3" t="s">
        <v>35</v>
      </c>
      <c r="C31" s="32">
        <f>C30+11</f>
        <v>44448</v>
      </c>
    </row>
    <row r="32" spans="1:3" x14ac:dyDescent="0.25">
      <c r="A32" s="3" t="s">
        <v>36</v>
      </c>
      <c r="B32" s="3" t="s">
        <v>20</v>
      </c>
      <c r="C32" s="32">
        <f>C31+2</f>
        <v>44450</v>
      </c>
    </row>
    <row r="33" spans="1:3" x14ac:dyDescent="0.25">
      <c r="A33" s="3" t="s">
        <v>37</v>
      </c>
      <c r="B33" s="3" t="s">
        <v>38</v>
      </c>
      <c r="C33" s="32">
        <f>C32+3</f>
        <v>44453</v>
      </c>
    </row>
    <row r="34" spans="1:3" ht="18.75" x14ac:dyDescent="0.25">
      <c r="A34" s="40" t="s">
        <v>27</v>
      </c>
      <c r="B34" s="40"/>
      <c r="C34" s="40"/>
    </row>
  </sheetData>
  <sheetProtection algorithmName="SHA-512" hashValue="Otoc7WKEfDrGmfAq8uV8TXLgw/zh1u9RmvH1jF+UKu2j92scUuFvxgSBg9gQgYESFG1enhdWB0J6jw/glTmpXA==" saltValue="NzXXPiD5HLhEyMLqUMVXLA==" spinCount="100000" sheet="1" objects="1" scenarios="1"/>
  <mergeCells count="4">
    <mergeCell ref="A2:C2"/>
    <mergeCell ref="A17:C17"/>
    <mergeCell ref="A34:C34"/>
    <mergeCell ref="A21:C21"/>
  </mergeCells>
  <dataValidations count="1">
    <dataValidation type="list" allowBlank="1" showInputMessage="1" showErrorMessage="1" sqref="C8 C28" xr:uid="{797EB1A2-2407-4200-B99A-40736F7624D2}">
      <formula1>USA</formula1>
    </dataValidation>
  </dataValidations>
  <pageMargins left="0.7" right="0.7" top="0.75" bottom="0.75" header="0.3" footer="0.3"/>
  <pageSetup scale="91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9F258-C472-447B-8575-F404414E132B}">
  <sheetPr>
    <tabColor rgb="FFC00000"/>
  </sheetPr>
  <dimension ref="A2:C32"/>
  <sheetViews>
    <sheetView topLeftCell="A4" zoomScaleNormal="100" workbookViewId="0">
      <selection activeCell="C21" sqref="C21"/>
    </sheetView>
  </sheetViews>
  <sheetFormatPr defaultRowHeight="15" x14ac:dyDescent="0.25"/>
  <cols>
    <col min="1" max="1" width="65.7109375" style="3" bestFit="1" customWidth="1"/>
    <col min="2" max="2" width="17.7109375" style="3" bestFit="1" customWidth="1"/>
    <col min="3" max="3" width="18" style="3" bestFit="1" customWidth="1"/>
    <col min="4" max="16384" width="9.140625" style="3"/>
  </cols>
  <sheetData>
    <row r="2" spans="1:3" ht="21" x14ac:dyDescent="0.35">
      <c r="A2" s="38" t="s">
        <v>39</v>
      </c>
      <c r="B2" s="38"/>
      <c r="C2" s="38"/>
    </row>
    <row r="3" spans="1:3" ht="21" x14ac:dyDescent="0.35">
      <c r="A3" s="15"/>
      <c r="B3" s="14"/>
      <c r="C3" s="14"/>
    </row>
    <row r="4" spans="1:3" ht="21" x14ac:dyDescent="0.35">
      <c r="A4" s="15"/>
      <c r="B4" s="14"/>
      <c r="C4" s="14"/>
    </row>
    <row r="5" spans="1:3" ht="21" x14ac:dyDescent="0.35">
      <c r="A5" s="15"/>
      <c r="B5" s="14"/>
      <c r="C5" s="14"/>
    </row>
    <row r="6" spans="1:3" ht="15.75" customHeight="1" x14ac:dyDescent="0.25">
      <c r="A6" s="14"/>
      <c r="B6" s="14"/>
      <c r="C6" s="24"/>
    </row>
    <row r="7" spans="1:3" ht="18.75" x14ac:dyDescent="0.3">
      <c r="A7" s="11"/>
      <c r="B7" s="12" t="s">
        <v>9</v>
      </c>
      <c r="C7" s="13" t="s">
        <v>10</v>
      </c>
    </row>
    <row r="8" spans="1:3" x14ac:dyDescent="0.25">
      <c r="A8" s="3" t="s">
        <v>40</v>
      </c>
      <c r="B8" s="3" t="s">
        <v>30</v>
      </c>
      <c r="C8" s="31">
        <v>44285</v>
      </c>
    </row>
    <row r="9" spans="1:3" x14ac:dyDescent="0.25">
      <c r="A9" s="3" t="s">
        <v>13</v>
      </c>
      <c r="B9" s="3" t="s">
        <v>31</v>
      </c>
      <c r="C9" s="32">
        <f>C8+2</f>
        <v>44287</v>
      </c>
    </row>
    <row r="10" spans="1:3" x14ac:dyDescent="0.25">
      <c r="A10" s="3" t="s">
        <v>41</v>
      </c>
      <c r="B10" s="3" t="s">
        <v>76</v>
      </c>
      <c r="C10" s="32">
        <f>C9+4</f>
        <v>44291</v>
      </c>
    </row>
    <row r="11" spans="1:3" x14ac:dyDescent="0.25">
      <c r="A11" s="3" t="s">
        <v>70</v>
      </c>
      <c r="B11" s="3" t="s">
        <v>71</v>
      </c>
      <c r="C11" s="32">
        <f>C10+32</f>
        <v>44323</v>
      </c>
    </row>
    <row r="12" spans="1:3" x14ac:dyDescent="0.25">
      <c r="A12" s="3" t="s">
        <v>19</v>
      </c>
      <c r="B12" s="3" t="s">
        <v>20</v>
      </c>
      <c r="C12" s="32">
        <f>C11+2</f>
        <v>44325</v>
      </c>
    </row>
    <row r="13" spans="1:3" x14ac:dyDescent="0.25">
      <c r="A13" s="16" t="s">
        <v>21</v>
      </c>
      <c r="B13" s="17"/>
      <c r="C13" s="34"/>
    </row>
    <row r="14" spans="1:3" ht="30" x14ac:dyDescent="0.25">
      <c r="A14" s="18" t="s">
        <v>44</v>
      </c>
      <c r="B14" s="19" t="s">
        <v>22</v>
      </c>
      <c r="C14" s="32">
        <f>C12+5</f>
        <v>44330</v>
      </c>
    </row>
    <row r="15" spans="1:3" ht="30" x14ac:dyDescent="0.25">
      <c r="A15" s="18" t="s">
        <v>23</v>
      </c>
      <c r="B15" s="19" t="s">
        <v>24</v>
      </c>
      <c r="C15" s="32">
        <f>C12+8</f>
        <v>44333</v>
      </c>
    </row>
    <row r="16" spans="1:3" ht="30" x14ac:dyDescent="0.25">
      <c r="A16" s="18" t="s">
        <v>45</v>
      </c>
      <c r="B16" s="20" t="s">
        <v>26</v>
      </c>
      <c r="C16" s="32">
        <f>C12+12</f>
        <v>44337</v>
      </c>
    </row>
    <row r="17" spans="1:3" ht="18.75" x14ac:dyDescent="0.25">
      <c r="A17" s="43" t="s">
        <v>27</v>
      </c>
      <c r="B17" s="43"/>
      <c r="C17" s="43"/>
    </row>
    <row r="18" spans="1:3" ht="18.75" x14ac:dyDescent="0.25">
      <c r="A18" s="21"/>
      <c r="B18" s="21"/>
      <c r="C18" s="21"/>
    </row>
    <row r="20" spans="1:3" ht="21" x14ac:dyDescent="0.35">
      <c r="A20" s="44" t="s">
        <v>46</v>
      </c>
      <c r="B20" s="45"/>
      <c r="C20" s="46"/>
    </row>
    <row r="21" spans="1:3" ht="21" x14ac:dyDescent="0.35">
      <c r="A21" s="22"/>
      <c r="B21" s="23"/>
      <c r="C21" s="23"/>
    </row>
    <row r="22" spans="1:3" ht="21" x14ac:dyDescent="0.35">
      <c r="A22" s="22"/>
      <c r="B22" s="23"/>
      <c r="C22" s="23"/>
    </row>
    <row r="23" spans="1:3" s="10" customFormat="1" ht="21" x14ac:dyDescent="0.35">
      <c r="A23" s="22"/>
      <c r="B23" s="23"/>
      <c r="C23" s="23"/>
    </row>
    <row r="24" spans="1:3" x14ac:dyDescent="0.25">
      <c r="A24" s="14"/>
      <c r="B24" s="14"/>
      <c r="C24" s="14"/>
    </row>
    <row r="25" spans="1:3" ht="18.75" x14ac:dyDescent="0.3">
      <c r="A25" s="11"/>
      <c r="B25" s="12" t="s">
        <v>9</v>
      </c>
      <c r="C25" s="13" t="s">
        <v>10</v>
      </c>
    </row>
    <row r="26" spans="1:3" x14ac:dyDescent="0.25">
      <c r="A26" s="3" t="s">
        <v>40</v>
      </c>
      <c r="B26" s="3" t="s">
        <v>33</v>
      </c>
      <c r="C26" s="31">
        <v>44281</v>
      </c>
    </row>
    <row r="27" spans="1:3" x14ac:dyDescent="0.25">
      <c r="A27" s="3" t="s">
        <v>13</v>
      </c>
      <c r="B27" s="3" t="s">
        <v>30</v>
      </c>
      <c r="C27" s="32">
        <f>C26+4</f>
        <v>44285</v>
      </c>
    </row>
    <row r="28" spans="1:3" x14ac:dyDescent="0.25">
      <c r="A28" s="3" t="s">
        <v>41</v>
      </c>
      <c r="B28" s="3" t="s">
        <v>31</v>
      </c>
      <c r="C28" s="32">
        <f>C27+2</f>
        <v>44287</v>
      </c>
    </row>
    <row r="29" spans="1:3" x14ac:dyDescent="0.25">
      <c r="A29" s="3" t="s">
        <v>34</v>
      </c>
      <c r="B29" s="3" t="s">
        <v>47</v>
      </c>
      <c r="C29" s="32">
        <f>C28+27</f>
        <v>44314</v>
      </c>
    </row>
    <row r="30" spans="1:3" x14ac:dyDescent="0.25">
      <c r="A30" s="3" t="s">
        <v>48</v>
      </c>
      <c r="B30" s="3" t="s">
        <v>20</v>
      </c>
      <c r="C30" s="32">
        <f>C29+2</f>
        <v>44316</v>
      </c>
    </row>
    <row r="31" spans="1:3" x14ac:dyDescent="0.25">
      <c r="A31" s="3" t="s">
        <v>49</v>
      </c>
      <c r="B31" s="3" t="s">
        <v>38</v>
      </c>
      <c r="C31" s="32">
        <f>C30+3</f>
        <v>44319</v>
      </c>
    </row>
    <row r="32" spans="1:3" ht="18.75" x14ac:dyDescent="0.25">
      <c r="A32" s="40" t="s">
        <v>27</v>
      </c>
      <c r="B32" s="40"/>
      <c r="C32" s="40"/>
    </row>
  </sheetData>
  <sheetProtection algorithmName="SHA-512" hashValue="If+x6vn7bor2Trk/liKJHvaBXHhyude8191RCyweLdn+P8TPR9SBsu2gTQNXgko7H1+vxyh2ed8nJL6i/roNzQ==" saltValue="QBl/Rfe2UXMMzs0Hb6HdlA==" spinCount="100000" sheet="1" objects="1" scenarios="1"/>
  <mergeCells count="4">
    <mergeCell ref="A17:C17"/>
    <mergeCell ref="A2:C2"/>
    <mergeCell ref="A32:C32"/>
    <mergeCell ref="A20:C20"/>
  </mergeCells>
  <dataValidations count="1">
    <dataValidation type="list" allowBlank="1" showInputMessage="1" showErrorMessage="1" sqref="C8" xr:uid="{58956609-214C-4654-AAB2-EF495DF8CC9C}">
      <formula1>HKUS</formula1>
    </dataValidation>
  </dataValidations>
  <pageMargins left="0.7" right="0.7" top="0.75" bottom="0.75" header="0.3" footer="0.3"/>
  <pageSetup scale="91" orientation="portrait" horizontalDpi="4294967295" verticalDpi="4294967295" r:id="rId1"/>
  <ignoredErrors>
    <ignoredError sqref="C29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DBD057-EB2F-427D-AA51-747BA81ABDC6}">
          <x14:formula1>
            <xm:f>'schedule weeks'!$K$2:$K$92</xm:f>
          </x14:formula1>
          <xm:sqref>C26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826E2-9126-4BC5-9BF5-370F1B75F2B8}">
  <sheetPr>
    <tabColor theme="8" tint="-0.499984740745262"/>
  </sheetPr>
  <dimension ref="A2:D62"/>
  <sheetViews>
    <sheetView zoomScaleNormal="100" workbookViewId="0">
      <selection activeCell="F17" sqref="F17"/>
    </sheetView>
  </sheetViews>
  <sheetFormatPr defaultRowHeight="15" x14ac:dyDescent="0.25"/>
  <cols>
    <col min="1" max="1" width="48.140625" style="3" customWidth="1"/>
    <col min="2" max="2" width="36.5703125" style="3" customWidth="1"/>
    <col min="3" max="3" width="26.140625" style="3" customWidth="1"/>
    <col min="4" max="4" width="19.5703125" style="3" customWidth="1"/>
    <col min="5" max="5" width="30.140625" style="3" bestFit="1" customWidth="1"/>
    <col min="6" max="6" width="16.42578125" style="3" bestFit="1" customWidth="1"/>
    <col min="7" max="7" width="17.85546875" style="3" bestFit="1" customWidth="1"/>
    <col min="8" max="8" width="14.7109375" style="3" customWidth="1"/>
    <col min="9" max="9" width="29.7109375" style="3" customWidth="1"/>
    <col min="10" max="10" width="18.28515625" style="3" customWidth="1"/>
    <col min="11" max="11" width="12.140625" style="3" customWidth="1"/>
    <col min="12" max="12" width="13.85546875" style="3" bestFit="1" customWidth="1"/>
    <col min="13" max="16384" width="9.140625" style="3"/>
  </cols>
  <sheetData>
    <row r="2" spans="1:3" ht="21" x14ac:dyDescent="0.35">
      <c r="A2" s="47" t="s">
        <v>50</v>
      </c>
      <c r="B2" s="47"/>
      <c r="C2" s="47"/>
    </row>
    <row r="4" spans="1:3" ht="18.75" x14ac:dyDescent="0.3">
      <c r="A4" s="29" t="s">
        <v>51</v>
      </c>
    </row>
    <row r="5" spans="1:3" ht="18.75" x14ac:dyDescent="0.3">
      <c r="A5" s="11"/>
      <c r="B5" s="12" t="s">
        <v>9</v>
      </c>
      <c r="C5" s="13" t="s">
        <v>10</v>
      </c>
    </row>
    <row r="6" spans="1:3" x14ac:dyDescent="0.25">
      <c r="A6" s="3" t="s">
        <v>40</v>
      </c>
      <c r="B6" s="3" t="s">
        <v>30</v>
      </c>
      <c r="C6" s="31">
        <v>44201</v>
      </c>
    </row>
    <row r="7" spans="1:3" x14ac:dyDescent="0.25">
      <c r="A7" s="3" t="s">
        <v>13</v>
      </c>
      <c r="B7" s="3" t="s">
        <v>31</v>
      </c>
      <c r="C7" s="32">
        <f>C6+2</f>
        <v>44203</v>
      </c>
    </row>
    <row r="8" spans="1:3" x14ac:dyDescent="0.25">
      <c r="A8" s="3" t="s">
        <v>41</v>
      </c>
      <c r="B8" s="3" t="s">
        <v>76</v>
      </c>
      <c r="C8" s="32">
        <f>C7+5</f>
        <v>44208</v>
      </c>
    </row>
    <row r="9" spans="1:3" x14ac:dyDescent="0.25">
      <c r="A9" s="3" t="s">
        <v>72</v>
      </c>
      <c r="B9" s="3" t="s">
        <v>71</v>
      </c>
      <c r="C9" s="32">
        <f>C8+32</f>
        <v>44240</v>
      </c>
    </row>
    <row r="10" spans="1:3" x14ac:dyDescent="0.25">
      <c r="A10" s="3" t="s">
        <v>19</v>
      </c>
      <c r="B10" s="3" t="s">
        <v>20</v>
      </c>
      <c r="C10" s="32">
        <f>C9+2</f>
        <v>44242</v>
      </c>
    </row>
    <row r="11" spans="1:3" x14ac:dyDescent="0.25">
      <c r="A11" s="3" t="s">
        <v>21</v>
      </c>
      <c r="B11" s="3" t="s">
        <v>54</v>
      </c>
      <c r="C11" s="32">
        <f>C10+4</f>
        <v>44246</v>
      </c>
    </row>
    <row r="12" spans="1:3" ht="18.75" x14ac:dyDescent="0.25">
      <c r="A12" s="43" t="s">
        <v>27</v>
      </c>
      <c r="B12" s="43"/>
      <c r="C12" s="43"/>
    </row>
    <row r="14" spans="1:3" ht="18.75" x14ac:dyDescent="0.3">
      <c r="A14" s="28" t="s">
        <v>55</v>
      </c>
      <c r="B14" s="14"/>
      <c r="C14" s="14"/>
    </row>
    <row r="15" spans="1:3" ht="18.75" x14ac:dyDescent="0.3">
      <c r="A15" s="11"/>
      <c r="B15" s="12" t="s">
        <v>9</v>
      </c>
      <c r="C15" s="13" t="s">
        <v>10</v>
      </c>
    </row>
    <row r="16" spans="1:3" x14ac:dyDescent="0.25">
      <c r="A16" s="3" t="s">
        <v>40</v>
      </c>
      <c r="B16" s="3" t="s">
        <v>30</v>
      </c>
      <c r="C16" s="31">
        <v>44201</v>
      </c>
    </row>
    <row r="17" spans="1:3" x14ac:dyDescent="0.25">
      <c r="A17" s="3" t="s">
        <v>13</v>
      </c>
      <c r="B17" s="3" t="s">
        <v>31</v>
      </c>
      <c r="C17" s="32">
        <f>C16+2</f>
        <v>44203</v>
      </c>
    </row>
    <row r="18" spans="1:3" x14ac:dyDescent="0.25">
      <c r="A18" s="3" t="s">
        <v>41</v>
      </c>
      <c r="B18" s="3" t="s">
        <v>76</v>
      </c>
      <c r="C18" s="32">
        <f>C17+5</f>
        <v>44208</v>
      </c>
    </row>
    <row r="19" spans="1:3" x14ac:dyDescent="0.25">
      <c r="A19" s="3" t="s">
        <v>70</v>
      </c>
      <c r="B19" s="3" t="s">
        <v>71</v>
      </c>
      <c r="C19" s="32">
        <f>C18+32</f>
        <v>44240</v>
      </c>
    </row>
    <row r="20" spans="1:3" x14ac:dyDescent="0.25">
      <c r="A20" s="3" t="s">
        <v>19</v>
      </c>
      <c r="B20" s="3" t="s">
        <v>20</v>
      </c>
      <c r="C20" s="32">
        <f>C19+2</f>
        <v>44242</v>
      </c>
    </row>
    <row r="21" spans="1:3" x14ac:dyDescent="0.25">
      <c r="A21" s="3" t="s">
        <v>21</v>
      </c>
      <c r="B21" s="3" t="s">
        <v>73</v>
      </c>
      <c r="C21" s="32">
        <f>C20+7</f>
        <v>44249</v>
      </c>
    </row>
    <row r="23" spans="1:3" ht="18.75" x14ac:dyDescent="0.3">
      <c r="A23" s="27" t="s">
        <v>56</v>
      </c>
      <c r="B23" s="14"/>
      <c r="C23" s="14"/>
    </row>
    <row r="24" spans="1:3" ht="18.75" x14ac:dyDescent="0.3">
      <c r="A24" s="11"/>
      <c r="B24" s="12" t="s">
        <v>9</v>
      </c>
      <c r="C24" s="13" t="s">
        <v>10</v>
      </c>
    </row>
    <row r="25" spans="1:3" x14ac:dyDescent="0.25">
      <c r="A25" s="3" t="s">
        <v>40</v>
      </c>
      <c r="B25" s="3" t="s">
        <v>30</v>
      </c>
      <c r="C25" s="31">
        <v>44201</v>
      </c>
    </row>
    <row r="26" spans="1:3" x14ac:dyDescent="0.25">
      <c r="A26" s="3" t="s">
        <v>13</v>
      </c>
      <c r="B26" s="3" t="s">
        <v>31</v>
      </c>
      <c r="C26" s="32">
        <f>C25+2</f>
        <v>44203</v>
      </c>
    </row>
    <row r="27" spans="1:3" x14ac:dyDescent="0.25">
      <c r="A27" s="3" t="s">
        <v>41</v>
      </c>
      <c r="B27" s="3" t="s">
        <v>76</v>
      </c>
      <c r="C27" s="32">
        <f>C26+5</f>
        <v>44208</v>
      </c>
    </row>
    <row r="28" spans="1:3" x14ac:dyDescent="0.25">
      <c r="A28" s="3" t="s">
        <v>70</v>
      </c>
      <c r="B28" s="3" t="s">
        <v>71</v>
      </c>
      <c r="C28" s="32">
        <f>C27+32</f>
        <v>44240</v>
      </c>
    </row>
    <row r="29" spans="1:3" x14ac:dyDescent="0.25">
      <c r="A29" s="3" t="s">
        <v>19</v>
      </c>
      <c r="B29" s="3" t="s">
        <v>20</v>
      </c>
      <c r="C29" s="32">
        <f>C28+2</f>
        <v>44242</v>
      </c>
    </row>
    <row r="30" spans="1:3" x14ac:dyDescent="0.25">
      <c r="A30" s="3" t="s">
        <v>21</v>
      </c>
      <c r="B30" s="3" t="s">
        <v>54</v>
      </c>
      <c r="C30" s="32">
        <f>C29+5</f>
        <v>44247</v>
      </c>
    </row>
    <row r="31" spans="1:3" ht="18.75" x14ac:dyDescent="0.25">
      <c r="A31" s="43" t="s">
        <v>27</v>
      </c>
      <c r="B31" s="43"/>
      <c r="C31" s="43"/>
    </row>
    <row r="33" spans="1:4" ht="18.75" x14ac:dyDescent="0.3">
      <c r="A33" s="26" t="s">
        <v>57</v>
      </c>
      <c r="B33" s="14"/>
      <c r="C33" s="14"/>
    </row>
    <row r="34" spans="1:4" ht="18.75" x14ac:dyDescent="0.3">
      <c r="A34" s="11"/>
      <c r="B34" s="12" t="s">
        <v>9</v>
      </c>
      <c r="C34" s="13" t="s">
        <v>10</v>
      </c>
    </row>
    <row r="35" spans="1:4" x14ac:dyDescent="0.25">
      <c r="A35" s="3" t="s">
        <v>40</v>
      </c>
      <c r="B35" s="3" t="s">
        <v>30</v>
      </c>
      <c r="C35" s="31">
        <v>44285</v>
      </c>
    </row>
    <row r="36" spans="1:4" x14ac:dyDescent="0.25">
      <c r="A36" s="3" t="s">
        <v>13</v>
      </c>
      <c r="B36" s="3" t="s">
        <v>31</v>
      </c>
      <c r="C36" s="32">
        <f>C35+2</f>
        <v>44287</v>
      </c>
    </row>
    <row r="37" spans="1:4" x14ac:dyDescent="0.25">
      <c r="A37" s="3" t="s">
        <v>41</v>
      </c>
      <c r="B37" s="3" t="s">
        <v>76</v>
      </c>
      <c r="C37" s="32">
        <f>C36+5</f>
        <v>44292</v>
      </c>
    </row>
    <row r="38" spans="1:4" x14ac:dyDescent="0.25">
      <c r="A38" s="3" t="s">
        <v>70</v>
      </c>
      <c r="B38" s="3" t="s">
        <v>71</v>
      </c>
      <c r="C38" s="32">
        <f>C37+32</f>
        <v>44324</v>
      </c>
    </row>
    <row r="39" spans="1:4" x14ac:dyDescent="0.25">
      <c r="A39" s="3" t="s">
        <v>19</v>
      </c>
      <c r="B39" s="3" t="s">
        <v>20</v>
      </c>
      <c r="C39" s="32">
        <f>C38+2</f>
        <v>44326</v>
      </c>
    </row>
    <row r="40" spans="1:4" x14ac:dyDescent="0.25">
      <c r="A40" s="3" t="s">
        <v>21</v>
      </c>
      <c r="B40" s="3" t="s">
        <v>73</v>
      </c>
      <c r="C40" s="32">
        <f>C39+7</f>
        <v>44333</v>
      </c>
    </row>
    <row r="41" spans="1:4" ht="18.75" x14ac:dyDescent="0.25">
      <c r="A41" s="43" t="s">
        <v>27</v>
      </c>
      <c r="B41" s="43"/>
      <c r="C41" s="43"/>
    </row>
    <row r="43" spans="1:4" ht="18.75" x14ac:dyDescent="0.3">
      <c r="A43" s="36" t="s">
        <v>68</v>
      </c>
      <c r="B43" s="37"/>
      <c r="C43" s="14"/>
      <c r="D43" s="35"/>
    </row>
    <row r="44" spans="1:4" ht="18.75" x14ac:dyDescent="0.3">
      <c r="A44" s="11"/>
      <c r="B44" s="12" t="s">
        <v>9</v>
      </c>
      <c r="C44" s="13" t="s">
        <v>10</v>
      </c>
    </row>
    <row r="45" spans="1:4" x14ac:dyDescent="0.25">
      <c r="A45" s="3" t="s">
        <v>40</v>
      </c>
      <c r="B45" s="3" t="s">
        <v>30</v>
      </c>
      <c r="C45" s="31">
        <v>44264</v>
      </c>
    </row>
    <row r="46" spans="1:4" x14ac:dyDescent="0.25">
      <c r="A46" s="3" t="s">
        <v>13</v>
      </c>
      <c r="B46" s="3" t="s">
        <v>31</v>
      </c>
      <c r="C46" s="32">
        <f>C45+2</f>
        <v>44266</v>
      </c>
    </row>
    <row r="47" spans="1:4" x14ac:dyDescent="0.25">
      <c r="A47" s="3" t="s">
        <v>41</v>
      </c>
      <c r="B47" s="3" t="s">
        <v>76</v>
      </c>
      <c r="C47" s="32">
        <f>C46+5</f>
        <v>44271</v>
      </c>
    </row>
    <row r="48" spans="1:4" x14ac:dyDescent="0.25">
      <c r="A48" s="3" t="s">
        <v>42</v>
      </c>
      <c r="B48" s="3" t="s">
        <v>43</v>
      </c>
      <c r="C48" s="32">
        <f>C47+32</f>
        <v>44303</v>
      </c>
    </row>
    <row r="49" spans="1:3" x14ac:dyDescent="0.25">
      <c r="A49" s="3" t="s">
        <v>19</v>
      </c>
      <c r="B49" s="3" t="s">
        <v>20</v>
      </c>
      <c r="C49" s="32">
        <f>C48+2</f>
        <v>44305</v>
      </c>
    </row>
    <row r="50" spans="1:3" x14ac:dyDescent="0.25">
      <c r="A50" s="3" t="s">
        <v>21</v>
      </c>
      <c r="B50" s="3" t="s">
        <v>73</v>
      </c>
      <c r="C50" s="32">
        <f>C49+7</f>
        <v>44312</v>
      </c>
    </row>
    <row r="51" spans="1:3" ht="18.75" x14ac:dyDescent="0.25">
      <c r="A51" s="43" t="s">
        <v>27</v>
      </c>
      <c r="B51" s="43"/>
      <c r="C51" s="43"/>
    </row>
    <row r="52" spans="1:3" ht="18.75" x14ac:dyDescent="0.25">
      <c r="A52" s="30"/>
      <c r="B52" s="30"/>
      <c r="C52" s="30"/>
    </row>
    <row r="53" spans="1:3" ht="18.75" x14ac:dyDescent="0.3">
      <c r="A53" s="25" t="s">
        <v>58</v>
      </c>
      <c r="B53" s="14"/>
      <c r="C53" s="14"/>
    </row>
    <row r="54" spans="1:3" ht="18.75" x14ac:dyDescent="0.3">
      <c r="A54" s="11"/>
      <c r="B54" s="12" t="s">
        <v>9</v>
      </c>
      <c r="C54" s="13" t="s">
        <v>10</v>
      </c>
    </row>
    <row r="55" spans="1:3" x14ac:dyDescent="0.25">
      <c r="A55" s="3" t="s">
        <v>11</v>
      </c>
      <c r="B55" s="3" t="s">
        <v>12</v>
      </c>
      <c r="C55" s="31">
        <v>44201</v>
      </c>
    </row>
    <row r="56" spans="1:3" x14ac:dyDescent="0.25">
      <c r="A56" s="3" t="s">
        <v>13</v>
      </c>
      <c r="B56" s="3" t="s">
        <v>14</v>
      </c>
      <c r="C56" s="32">
        <f>C55+1</f>
        <v>44202</v>
      </c>
    </row>
    <row r="57" spans="1:3" x14ac:dyDescent="0.25">
      <c r="A57" s="3" t="s">
        <v>77</v>
      </c>
      <c r="B57" s="3" t="s">
        <v>76</v>
      </c>
      <c r="C57" s="32">
        <f>C56+4</f>
        <v>44206</v>
      </c>
    </row>
    <row r="58" spans="1:3" x14ac:dyDescent="0.25">
      <c r="A58" s="3" t="s">
        <v>52</v>
      </c>
      <c r="B58" s="3" t="s">
        <v>43</v>
      </c>
      <c r="C58" s="32">
        <f>C57+32</f>
        <v>44238</v>
      </c>
    </row>
    <row r="59" spans="1:3" x14ac:dyDescent="0.25">
      <c r="A59" s="3" t="s">
        <v>59</v>
      </c>
      <c r="B59" s="3" t="s">
        <v>20</v>
      </c>
      <c r="C59" s="32">
        <f>C58+2</f>
        <v>44240</v>
      </c>
    </row>
    <row r="60" spans="1:3" x14ac:dyDescent="0.25">
      <c r="A60" s="4" t="s">
        <v>21</v>
      </c>
      <c r="B60" s="5"/>
      <c r="C60" s="33"/>
    </row>
    <row r="61" spans="1:3" x14ac:dyDescent="0.25">
      <c r="A61" s="6" t="s">
        <v>60</v>
      </c>
      <c r="B61" s="3" t="s">
        <v>73</v>
      </c>
      <c r="C61" s="32">
        <f>C59+6</f>
        <v>44246</v>
      </c>
    </row>
    <row r="62" spans="1:3" ht="18.75" x14ac:dyDescent="0.3">
      <c r="A62" s="39" t="s">
        <v>27</v>
      </c>
      <c r="B62" s="39"/>
      <c r="C62" s="39"/>
    </row>
  </sheetData>
  <sheetProtection algorithmName="SHA-512" hashValue="KMvXbfYQhPnn9652s8FX5oBO+yeYUhTXqFXrCPT+Uc5rvac09ZD2GD3udrQ7kSObmMf/yqsgd/m+FNSi2faHHw==" saltValue="+Ze1jzyUmeJAHCCz8uQXdw==" spinCount="100000" sheet="1" objects="1" scenarios="1"/>
  <mergeCells count="6">
    <mergeCell ref="A12:C12"/>
    <mergeCell ref="A31:C31"/>
    <mergeCell ref="A41:C41"/>
    <mergeCell ref="A62:C62"/>
    <mergeCell ref="A2:C2"/>
    <mergeCell ref="A51:C51"/>
  </mergeCells>
  <dataValidations count="1">
    <dataValidation type="list" allowBlank="1" showInputMessage="1" showErrorMessage="1" sqref="C55 C6 C16 C25 C35 C45" xr:uid="{0736B8B0-8CAD-4C49-9DE5-DE1C655AC4B9}">
      <formula1>HKUS</formula1>
    </dataValidation>
  </dataValidation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2:D62"/>
  <sheetViews>
    <sheetView topLeftCell="A13" zoomScaleNormal="100" workbookViewId="0">
      <selection activeCell="B37" sqref="B37"/>
    </sheetView>
  </sheetViews>
  <sheetFormatPr defaultRowHeight="15" x14ac:dyDescent="0.25"/>
  <cols>
    <col min="1" max="1" width="48.140625" style="3" customWidth="1"/>
    <col min="2" max="2" width="36.5703125" style="3" customWidth="1"/>
    <col min="3" max="3" width="26.140625" style="3" customWidth="1"/>
    <col min="4" max="4" width="19.5703125" style="3" customWidth="1"/>
    <col min="5" max="5" width="30.140625" style="3" bestFit="1" customWidth="1"/>
    <col min="6" max="6" width="16.42578125" style="3" bestFit="1" customWidth="1"/>
    <col min="7" max="7" width="17.85546875" style="3" bestFit="1" customWidth="1"/>
    <col min="8" max="8" width="14.7109375" style="3" customWidth="1"/>
    <col min="9" max="9" width="29.7109375" style="3" customWidth="1"/>
    <col min="10" max="10" width="18.28515625" style="3" customWidth="1"/>
    <col min="11" max="11" width="12.140625" style="3" customWidth="1"/>
    <col min="12" max="12" width="13.85546875" style="3" bestFit="1" customWidth="1"/>
    <col min="13" max="16384" width="9.140625" style="3"/>
  </cols>
  <sheetData>
    <row r="2" spans="1:3" ht="21" x14ac:dyDescent="0.35">
      <c r="A2" s="47" t="s">
        <v>61</v>
      </c>
      <c r="B2" s="47"/>
      <c r="C2" s="47"/>
    </row>
    <row r="4" spans="1:3" ht="18.75" x14ac:dyDescent="0.3">
      <c r="A4" s="29" t="s">
        <v>62</v>
      </c>
    </row>
    <row r="5" spans="1:3" ht="18.75" x14ac:dyDescent="0.3">
      <c r="A5" s="11"/>
      <c r="B5" s="12" t="s">
        <v>9</v>
      </c>
      <c r="C5" s="13" t="s">
        <v>10</v>
      </c>
    </row>
    <row r="6" spans="1:3" x14ac:dyDescent="0.25">
      <c r="A6" s="3" t="s">
        <v>11</v>
      </c>
      <c r="B6" s="3" t="s">
        <v>74</v>
      </c>
      <c r="C6" s="31">
        <v>44200</v>
      </c>
    </row>
    <row r="7" spans="1:3" x14ac:dyDescent="0.25">
      <c r="A7" s="3" t="s">
        <v>13</v>
      </c>
      <c r="B7" s="3" t="s">
        <v>30</v>
      </c>
      <c r="C7" s="32">
        <f>C6+1</f>
        <v>44201</v>
      </c>
    </row>
    <row r="8" spans="1:3" x14ac:dyDescent="0.25">
      <c r="A8" s="3" t="s">
        <v>15</v>
      </c>
      <c r="B8" s="3" t="s">
        <v>16</v>
      </c>
      <c r="C8" s="32">
        <f>C7+5</f>
        <v>44206</v>
      </c>
    </row>
    <row r="9" spans="1:3" x14ac:dyDescent="0.25">
      <c r="A9" s="3" t="s">
        <v>17</v>
      </c>
      <c r="B9" s="3" t="s">
        <v>18</v>
      </c>
      <c r="C9" s="32">
        <f>C8+14</f>
        <v>44220</v>
      </c>
    </row>
    <row r="10" spans="1:3" x14ac:dyDescent="0.25">
      <c r="A10" s="3" t="s">
        <v>53</v>
      </c>
      <c r="B10" s="3" t="s">
        <v>20</v>
      </c>
      <c r="C10" s="32">
        <f>C9+4</f>
        <v>44224</v>
      </c>
    </row>
    <row r="11" spans="1:3" x14ac:dyDescent="0.25">
      <c r="A11" s="3" t="s">
        <v>21</v>
      </c>
      <c r="B11" s="3" t="s">
        <v>54</v>
      </c>
      <c r="C11" s="32">
        <f>C10+5</f>
        <v>44229</v>
      </c>
    </row>
    <row r="12" spans="1:3" ht="18.75" x14ac:dyDescent="0.25">
      <c r="A12" s="43" t="s">
        <v>27</v>
      </c>
      <c r="B12" s="43"/>
      <c r="C12" s="43"/>
    </row>
    <row r="14" spans="1:3" ht="18.75" x14ac:dyDescent="0.3">
      <c r="A14" s="28" t="s">
        <v>63</v>
      </c>
      <c r="B14" s="14"/>
      <c r="C14" s="14"/>
    </row>
    <row r="15" spans="1:3" ht="18.75" x14ac:dyDescent="0.3">
      <c r="A15" s="11"/>
      <c r="B15" s="12" t="s">
        <v>9</v>
      </c>
      <c r="C15" s="13" t="s">
        <v>10</v>
      </c>
    </row>
    <row r="16" spans="1:3" x14ac:dyDescent="0.25">
      <c r="A16" s="3" t="s">
        <v>11</v>
      </c>
      <c r="B16" s="3" t="s">
        <v>74</v>
      </c>
      <c r="C16" s="31">
        <v>44207</v>
      </c>
    </row>
    <row r="17" spans="1:3" x14ac:dyDescent="0.25">
      <c r="A17" s="3" t="s">
        <v>13</v>
      </c>
      <c r="B17" s="3" t="s">
        <v>30</v>
      </c>
      <c r="C17" s="32">
        <f>C16+1</f>
        <v>44208</v>
      </c>
    </row>
    <row r="18" spans="1:3" x14ac:dyDescent="0.25">
      <c r="A18" s="3" t="s">
        <v>15</v>
      </c>
      <c r="B18" s="3" t="s">
        <v>16</v>
      </c>
      <c r="C18" s="32">
        <f>C17+5</f>
        <v>44213</v>
      </c>
    </row>
    <row r="19" spans="1:3" x14ac:dyDescent="0.25">
      <c r="A19" s="3" t="s">
        <v>17</v>
      </c>
      <c r="B19" s="3" t="s">
        <v>18</v>
      </c>
      <c r="C19" s="32">
        <f>C18+14</f>
        <v>44227</v>
      </c>
    </row>
    <row r="20" spans="1:3" x14ac:dyDescent="0.25">
      <c r="A20" s="3" t="s">
        <v>53</v>
      </c>
      <c r="B20" s="3" t="s">
        <v>20</v>
      </c>
      <c r="C20" s="32">
        <f>C19+4</f>
        <v>44231</v>
      </c>
    </row>
    <row r="21" spans="1:3" x14ac:dyDescent="0.25">
      <c r="A21" s="3" t="s">
        <v>21</v>
      </c>
      <c r="B21" s="3" t="s">
        <v>73</v>
      </c>
      <c r="C21" s="32">
        <f>C20+4</f>
        <v>44235</v>
      </c>
    </row>
    <row r="23" spans="1:3" ht="18.75" x14ac:dyDescent="0.3">
      <c r="A23" s="27" t="s">
        <v>64</v>
      </c>
      <c r="B23" s="14"/>
      <c r="C23" s="14"/>
    </row>
    <row r="24" spans="1:3" ht="18.75" x14ac:dyDescent="0.3">
      <c r="A24" s="11"/>
      <c r="B24" s="12" t="s">
        <v>9</v>
      </c>
      <c r="C24" s="13" t="s">
        <v>10</v>
      </c>
    </row>
    <row r="25" spans="1:3" x14ac:dyDescent="0.25">
      <c r="A25" s="3" t="s">
        <v>11</v>
      </c>
      <c r="B25" s="3" t="s">
        <v>74</v>
      </c>
      <c r="C25" s="31">
        <v>44207</v>
      </c>
    </row>
    <row r="26" spans="1:3" x14ac:dyDescent="0.25">
      <c r="A26" s="3" t="s">
        <v>13</v>
      </c>
      <c r="B26" s="3" t="s">
        <v>30</v>
      </c>
      <c r="C26" s="32">
        <f>C25+1</f>
        <v>44208</v>
      </c>
    </row>
    <row r="27" spans="1:3" x14ac:dyDescent="0.25">
      <c r="A27" s="3" t="s">
        <v>15</v>
      </c>
      <c r="B27" s="3" t="s">
        <v>16</v>
      </c>
      <c r="C27" s="32">
        <f>C26+5</f>
        <v>44213</v>
      </c>
    </row>
    <row r="28" spans="1:3" x14ac:dyDescent="0.25">
      <c r="A28" s="3" t="s">
        <v>17</v>
      </c>
      <c r="B28" s="3" t="s">
        <v>18</v>
      </c>
      <c r="C28" s="32">
        <f>C27+14</f>
        <v>44227</v>
      </c>
    </row>
    <row r="29" spans="1:3" x14ac:dyDescent="0.25">
      <c r="A29" s="3" t="s">
        <v>53</v>
      </c>
      <c r="B29" s="3" t="s">
        <v>20</v>
      </c>
      <c r="C29" s="32">
        <f>C28+4</f>
        <v>44231</v>
      </c>
    </row>
    <row r="30" spans="1:3" x14ac:dyDescent="0.25">
      <c r="A30" s="3" t="s">
        <v>21</v>
      </c>
      <c r="B30" s="3" t="s">
        <v>54</v>
      </c>
      <c r="C30" s="32">
        <f>C29+4</f>
        <v>44235</v>
      </c>
    </row>
    <row r="31" spans="1:3" ht="18.75" x14ac:dyDescent="0.25">
      <c r="A31" s="43" t="s">
        <v>27</v>
      </c>
      <c r="B31" s="43"/>
      <c r="C31" s="43"/>
    </row>
    <row r="33" spans="1:4" ht="18.75" x14ac:dyDescent="0.3">
      <c r="A33" s="26" t="s">
        <v>65</v>
      </c>
      <c r="B33" s="14"/>
      <c r="C33" s="14"/>
    </row>
    <row r="34" spans="1:4" ht="18.75" x14ac:dyDescent="0.3">
      <c r="A34" s="11"/>
      <c r="B34" s="12" t="s">
        <v>9</v>
      </c>
      <c r="C34" s="13" t="s">
        <v>10</v>
      </c>
    </row>
    <row r="35" spans="1:4" x14ac:dyDescent="0.25">
      <c r="A35" s="3" t="s">
        <v>11</v>
      </c>
      <c r="B35" s="3" t="s">
        <v>74</v>
      </c>
      <c r="C35" s="31">
        <v>44200</v>
      </c>
    </row>
    <row r="36" spans="1:4" x14ac:dyDescent="0.25">
      <c r="A36" s="3" t="s">
        <v>13</v>
      </c>
      <c r="B36" s="3" t="s">
        <v>30</v>
      </c>
      <c r="C36" s="32">
        <f>C35+1</f>
        <v>44201</v>
      </c>
    </row>
    <row r="37" spans="1:4" x14ac:dyDescent="0.25">
      <c r="A37" s="3" t="s">
        <v>15</v>
      </c>
      <c r="B37" s="3" t="s">
        <v>16</v>
      </c>
      <c r="C37" s="32">
        <f>C36+5</f>
        <v>44206</v>
      </c>
    </row>
    <row r="38" spans="1:4" x14ac:dyDescent="0.25">
      <c r="A38" s="3" t="s">
        <v>17</v>
      </c>
      <c r="B38" s="3" t="s">
        <v>18</v>
      </c>
      <c r="C38" s="32">
        <f>C37+14</f>
        <v>44220</v>
      </c>
    </row>
    <row r="39" spans="1:4" x14ac:dyDescent="0.25">
      <c r="A39" s="3" t="s">
        <v>53</v>
      </c>
      <c r="B39" s="3" t="s">
        <v>20</v>
      </c>
      <c r="C39" s="32">
        <f>C38+4</f>
        <v>44224</v>
      </c>
    </row>
    <row r="40" spans="1:4" x14ac:dyDescent="0.25">
      <c r="A40" s="3" t="s">
        <v>21</v>
      </c>
      <c r="B40" s="3" t="s">
        <v>73</v>
      </c>
      <c r="C40" s="32">
        <f>C39+8</f>
        <v>44232</v>
      </c>
    </row>
    <row r="41" spans="1:4" ht="18.75" x14ac:dyDescent="0.25">
      <c r="A41" s="43" t="s">
        <v>27</v>
      </c>
      <c r="B41" s="43"/>
      <c r="C41" s="43"/>
      <c r="D41" s="35"/>
    </row>
    <row r="42" spans="1:4" ht="18.75" x14ac:dyDescent="0.25">
      <c r="A42" s="30"/>
      <c r="B42" s="30"/>
      <c r="C42" s="30"/>
      <c r="D42" s="35"/>
    </row>
    <row r="43" spans="1:4" ht="18.75" x14ac:dyDescent="0.3">
      <c r="A43" s="36" t="s">
        <v>69</v>
      </c>
      <c r="B43" s="14"/>
      <c r="C43" s="14"/>
      <c r="D43" s="35"/>
    </row>
    <row r="44" spans="1:4" ht="18.75" x14ac:dyDescent="0.3">
      <c r="A44" s="11"/>
      <c r="B44" s="12" t="s">
        <v>9</v>
      </c>
      <c r="C44" s="13" t="s">
        <v>10</v>
      </c>
      <c r="D44" s="35"/>
    </row>
    <row r="45" spans="1:4" x14ac:dyDescent="0.25">
      <c r="A45" s="3" t="s">
        <v>11</v>
      </c>
      <c r="B45" s="3" t="s">
        <v>74</v>
      </c>
      <c r="C45" s="31">
        <v>44242</v>
      </c>
      <c r="D45" s="35"/>
    </row>
    <row r="46" spans="1:4" x14ac:dyDescent="0.25">
      <c r="A46" s="3" t="s">
        <v>13</v>
      </c>
      <c r="B46" s="3" t="s">
        <v>30</v>
      </c>
      <c r="C46" s="32">
        <f>C45+1</f>
        <v>44243</v>
      </c>
      <c r="D46" s="35"/>
    </row>
    <row r="47" spans="1:4" x14ac:dyDescent="0.25">
      <c r="A47" s="3" t="s">
        <v>15</v>
      </c>
      <c r="B47" s="3" t="s">
        <v>16</v>
      </c>
      <c r="C47" s="32">
        <f>C46+5</f>
        <v>44248</v>
      </c>
      <c r="D47" s="35"/>
    </row>
    <row r="48" spans="1:4" x14ac:dyDescent="0.25">
      <c r="A48" s="3" t="s">
        <v>17</v>
      </c>
      <c r="B48" s="3" t="s">
        <v>18</v>
      </c>
      <c r="C48" s="32">
        <f>C47+14</f>
        <v>44262</v>
      </c>
      <c r="D48" s="35"/>
    </row>
    <row r="49" spans="1:4" x14ac:dyDescent="0.25">
      <c r="A49" s="3" t="s">
        <v>19</v>
      </c>
      <c r="B49" s="3" t="s">
        <v>20</v>
      </c>
      <c r="C49" s="32">
        <f>C48+4</f>
        <v>44266</v>
      </c>
      <c r="D49" s="35"/>
    </row>
    <row r="50" spans="1:4" x14ac:dyDescent="0.25">
      <c r="A50" s="3" t="s">
        <v>21</v>
      </c>
      <c r="B50" s="3" t="s">
        <v>73</v>
      </c>
      <c r="C50" s="32">
        <f>C49+8</f>
        <v>44274</v>
      </c>
      <c r="D50" s="35"/>
    </row>
    <row r="51" spans="1:4" ht="18.75" x14ac:dyDescent="0.25">
      <c r="A51" s="43" t="s">
        <v>27</v>
      </c>
      <c r="B51" s="43"/>
      <c r="C51" s="43"/>
      <c r="D51" s="35"/>
    </row>
    <row r="53" spans="1:4" ht="18.75" x14ac:dyDescent="0.3">
      <c r="A53" s="25" t="s">
        <v>66</v>
      </c>
      <c r="B53" s="14"/>
      <c r="C53" s="14"/>
    </row>
    <row r="54" spans="1:4" ht="18.75" x14ac:dyDescent="0.3">
      <c r="A54" s="11"/>
      <c r="B54" s="12" t="s">
        <v>9</v>
      </c>
      <c r="C54" s="13" t="s">
        <v>10</v>
      </c>
    </row>
    <row r="55" spans="1:4" x14ac:dyDescent="0.25">
      <c r="A55" s="3" t="s">
        <v>11</v>
      </c>
      <c r="B55" s="3" t="s">
        <v>74</v>
      </c>
      <c r="C55" s="31">
        <v>44200</v>
      </c>
    </row>
    <row r="56" spans="1:4" x14ac:dyDescent="0.25">
      <c r="A56" s="3" t="s">
        <v>13</v>
      </c>
      <c r="B56" s="3" t="s">
        <v>30</v>
      </c>
      <c r="C56" s="32">
        <f>C55+2</f>
        <v>44202</v>
      </c>
    </row>
    <row r="57" spans="1:4" x14ac:dyDescent="0.25">
      <c r="A57" s="3" t="s">
        <v>15</v>
      </c>
      <c r="B57" s="3" t="s">
        <v>16</v>
      </c>
      <c r="C57" s="32">
        <f>C56+4</f>
        <v>44206</v>
      </c>
    </row>
    <row r="58" spans="1:4" x14ac:dyDescent="0.25">
      <c r="A58" s="3" t="s">
        <v>17</v>
      </c>
      <c r="B58" s="3" t="s">
        <v>67</v>
      </c>
      <c r="C58" s="32">
        <f>C57+18</f>
        <v>44224</v>
      </c>
    </row>
    <row r="59" spans="1:4" x14ac:dyDescent="0.25">
      <c r="A59" s="3" t="s">
        <v>59</v>
      </c>
      <c r="B59" s="3" t="s">
        <v>20</v>
      </c>
      <c r="C59" s="32">
        <f>C58+2</f>
        <v>44226</v>
      </c>
    </row>
    <row r="60" spans="1:4" x14ac:dyDescent="0.25">
      <c r="A60" s="4" t="s">
        <v>21</v>
      </c>
      <c r="B60" s="5"/>
      <c r="C60" s="33"/>
    </row>
    <row r="61" spans="1:4" x14ac:dyDescent="0.25">
      <c r="A61" s="6" t="s">
        <v>60</v>
      </c>
      <c r="B61" s="3" t="s">
        <v>73</v>
      </c>
      <c r="C61" s="32">
        <f>C59+6</f>
        <v>44232</v>
      </c>
    </row>
    <row r="62" spans="1:4" ht="18.75" x14ac:dyDescent="0.3">
      <c r="A62" s="39" t="s">
        <v>27</v>
      </c>
      <c r="B62" s="39"/>
      <c r="C62" s="39"/>
    </row>
  </sheetData>
  <sheetProtection algorithmName="SHA-512" hashValue="JGV7+nuGw5kH0vVfKhkxnpRtOAQTV+9d0hR6/WED+q3wxw2oz/32xQf1UWmsyD41L0e9h9mbpldQ7EZuoKDlMQ==" saltValue="o6ZUo5e0weZLqgCkvC1NgQ==" spinCount="100000" sheet="1" objects="1" scenarios="1"/>
  <mergeCells count="6">
    <mergeCell ref="A2:C2"/>
    <mergeCell ref="A41:C41"/>
    <mergeCell ref="A12:C12"/>
    <mergeCell ref="A62:C62"/>
    <mergeCell ref="A31:C31"/>
    <mergeCell ref="A51:C51"/>
  </mergeCells>
  <dataValidations count="5">
    <dataValidation type="list" allowBlank="1" showInputMessage="1" showErrorMessage="1" sqref="C55" xr:uid="{DA08EA8B-7A44-4EF3-9B2B-B1D57593A54E}">
      <formula1>USA</formula1>
    </dataValidation>
    <dataValidation type="list" allowBlank="1" showInputMessage="1" showErrorMessage="1" sqref="C35" xr:uid="{89AAD7F9-3637-4059-AE3E-3C5D7B440D6C}">
      <formula1>BTPS</formula1>
    </dataValidation>
    <dataValidation type="list" allowBlank="1" showInputMessage="1" showErrorMessage="1" sqref="C16" xr:uid="{AA3E8530-888A-4B9C-AC07-01203EF785A6}">
      <formula1>CDC</formula1>
    </dataValidation>
    <dataValidation type="list" allowBlank="1" showInputMessage="1" showErrorMessage="1" sqref="C25" xr:uid="{73316152-FB65-41AC-AB21-F380E1DDD917}">
      <formula1>BI</formula1>
    </dataValidation>
    <dataValidation type="list" allowBlank="1" showInputMessage="1" showErrorMessage="1" sqref="C6 C45" xr:uid="{E8FD4C72-1856-492D-9118-4ED05C74C6DF}">
      <formula1>NBN</formula1>
    </dataValidation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schedule weeks</vt:lpstr>
      <vt:lpstr>UK - US &amp; US - UK</vt:lpstr>
      <vt:lpstr>HK to UK &amp; US</vt:lpstr>
      <vt:lpstr>HK to US Destination Consols</vt:lpstr>
      <vt:lpstr>UK to US Destination Consols</vt:lpstr>
      <vt:lpstr>BI</vt:lpstr>
      <vt:lpstr>BTPS</vt:lpstr>
      <vt:lpstr>CDC</vt:lpstr>
      <vt:lpstr>HK</vt:lpstr>
      <vt:lpstr>HKUS</vt:lpstr>
      <vt:lpstr>NBN</vt:lpstr>
      <vt:lpstr>Thurs</vt:lpstr>
      <vt:lpstr>USA</vt:lpstr>
      <vt:lpstr>Weds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Sian C</dc:creator>
  <cp:keywords/>
  <dc:description/>
  <cp:lastModifiedBy>magnumuser15</cp:lastModifiedBy>
  <cp:revision/>
  <dcterms:created xsi:type="dcterms:W3CDTF">2017-11-13T10:24:29Z</dcterms:created>
  <dcterms:modified xsi:type="dcterms:W3CDTF">2021-03-01T16:59:31Z</dcterms:modified>
  <cp:category/>
  <cp:contentStatus/>
</cp:coreProperties>
</file>